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30" activeTab="1"/>
  </bookViews>
  <sheets>
    <sheet name="KSF" sheetId="1" r:id="rId1"/>
    <sheet name="PRB" sheetId="2" r:id="rId2"/>
  </sheets>
  <externalReferences>
    <externalReference r:id="rId3"/>
    <externalReference r:id="rId4"/>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2" l="1"/>
  <c r="E114" i="2"/>
  <c r="E110" i="2"/>
  <c r="J107" i="2"/>
  <c r="H107" i="2"/>
  <c r="G107" i="2"/>
  <c r="B107" i="2"/>
  <c r="J96" i="2"/>
  <c r="I96" i="2"/>
  <c r="H96" i="2"/>
  <c r="G96" i="2"/>
  <c r="F96" i="2" s="1"/>
  <c r="E96" i="2"/>
  <c r="J95" i="2"/>
  <c r="I95" i="2"/>
  <c r="H95" i="2"/>
  <c r="G95" i="2"/>
  <c r="F95" i="2" s="1"/>
  <c r="E95" i="2"/>
  <c r="J94" i="2"/>
  <c r="I94" i="2"/>
  <c r="H94" i="2"/>
  <c r="G94" i="2"/>
  <c r="F94" i="2"/>
  <c r="E94" i="2"/>
  <c r="J93" i="2"/>
  <c r="I93" i="2"/>
  <c r="H93" i="2"/>
  <c r="G93" i="2"/>
  <c r="F93" i="2" s="1"/>
  <c r="E93" i="2"/>
  <c r="J92" i="2"/>
  <c r="I92" i="2"/>
  <c r="H92" i="2"/>
  <c r="G92" i="2"/>
  <c r="F92" i="2" s="1"/>
  <c r="E92" i="2"/>
  <c r="J91" i="2"/>
  <c r="I91" i="2"/>
  <c r="H91" i="2"/>
  <c r="G91" i="2"/>
  <c r="F91" i="2" s="1"/>
  <c r="E91" i="2"/>
  <c r="J90" i="2"/>
  <c r="I90" i="2"/>
  <c r="H90" i="2"/>
  <c r="G90" i="2"/>
  <c r="F90" i="2"/>
  <c r="E90" i="2"/>
  <c r="J89" i="2"/>
  <c r="I89" i="2"/>
  <c r="H89" i="2"/>
  <c r="G89" i="2"/>
  <c r="F89" i="2"/>
  <c r="E89" i="2"/>
  <c r="J88" i="2"/>
  <c r="I88" i="2"/>
  <c r="I86" i="2" s="1"/>
  <c r="H88" i="2"/>
  <c r="G88" i="2"/>
  <c r="F88" i="2" s="1"/>
  <c r="E88" i="2"/>
  <c r="J87" i="2"/>
  <c r="I87" i="2"/>
  <c r="H87" i="2"/>
  <c r="G87" i="2"/>
  <c r="F87" i="2" s="1"/>
  <c r="E87" i="2"/>
  <c r="E86" i="2" s="1"/>
  <c r="M86" i="2"/>
  <c r="L86" i="2"/>
  <c r="K86" i="2"/>
  <c r="J86" i="2"/>
  <c r="H86" i="2"/>
  <c r="J85" i="2"/>
  <c r="I85" i="2"/>
  <c r="H85" i="2"/>
  <c r="G85" i="2"/>
  <c r="F85" i="2"/>
  <c r="E85" i="2"/>
  <c r="J84" i="2"/>
  <c r="I84" i="2"/>
  <c r="H84" i="2"/>
  <c r="G84" i="2"/>
  <c r="F84" i="2" s="1"/>
  <c r="E84" i="2"/>
  <c r="J83" i="2"/>
  <c r="J77" i="2" s="1"/>
  <c r="I83" i="2"/>
  <c r="H83" i="2"/>
  <c r="F83" i="2" s="1"/>
  <c r="G83" i="2"/>
  <c r="E83" i="2"/>
  <c r="J82" i="2"/>
  <c r="I82" i="2"/>
  <c r="H82" i="2"/>
  <c r="H77" i="2" s="1"/>
  <c r="G82" i="2"/>
  <c r="F82" i="2" s="1"/>
  <c r="E82" i="2"/>
  <c r="F81" i="2"/>
  <c r="J80" i="2"/>
  <c r="I80" i="2"/>
  <c r="H80" i="2"/>
  <c r="G80" i="2"/>
  <c r="F80" i="2" s="1"/>
  <c r="E80" i="2"/>
  <c r="J79" i="2"/>
  <c r="I79" i="2"/>
  <c r="H79" i="2"/>
  <c r="G79" i="2"/>
  <c r="F79" i="2"/>
  <c r="E79" i="2"/>
  <c r="E77" i="2" s="1"/>
  <c r="J78" i="2"/>
  <c r="I78" i="2"/>
  <c r="H78" i="2"/>
  <c r="G78" i="2"/>
  <c r="F78" i="2"/>
  <c r="E78" i="2"/>
  <c r="M77" i="2"/>
  <c r="L77" i="2"/>
  <c r="K77" i="2"/>
  <c r="I77" i="2"/>
  <c r="M76" i="2"/>
  <c r="L76" i="2"/>
  <c r="K76" i="2"/>
  <c r="J76" i="2"/>
  <c r="I76" i="2"/>
  <c r="H76" i="2"/>
  <c r="G76" i="2"/>
  <c r="F76" i="2" s="1"/>
  <c r="E76" i="2"/>
  <c r="M75" i="2"/>
  <c r="L75" i="2"/>
  <c r="K75" i="2"/>
  <c r="J75" i="2"/>
  <c r="I75" i="2"/>
  <c r="H75" i="2"/>
  <c r="G75" i="2"/>
  <c r="F75" i="2"/>
  <c r="E75" i="2"/>
  <c r="M74" i="2"/>
  <c r="L74" i="2"/>
  <c r="K74" i="2"/>
  <c r="J74" i="2"/>
  <c r="I74" i="2"/>
  <c r="H74" i="2"/>
  <c r="G74" i="2"/>
  <c r="F74" i="2" s="1"/>
  <c r="E74" i="2"/>
  <c r="M73" i="2"/>
  <c r="L73" i="2"/>
  <c r="K73" i="2"/>
  <c r="J73" i="2"/>
  <c r="I73" i="2"/>
  <c r="H73" i="2"/>
  <c r="F73" i="2" s="1"/>
  <c r="G73" i="2"/>
  <c r="E73" i="2"/>
  <c r="M72" i="2"/>
  <c r="L72" i="2"/>
  <c r="K72" i="2"/>
  <c r="J72" i="2"/>
  <c r="I72" i="2"/>
  <c r="I68" i="2" s="1"/>
  <c r="H72" i="2"/>
  <c r="G72" i="2"/>
  <c r="F72" i="2" s="1"/>
  <c r="E72" i="2"/>
  <c r="M71" i="2"/>
  <c r="L71" i="2"/>
  <c r="K71" i="2"/>
  <c r="J71" i="2"/>
  <c r="J68" i="2" s="1"/>
  <c r="I71" i="2"/>
  <c r="H71" i="2"/>
  <c r="G71" i="2"/>
  <c r="F71" i="2" s="1"/>
  <c r="E71" i="2"/>
  <c r="M70" i="2"/>
  <c r="L70" i="2"/>
  <c r="K70" i="2"/>
  <c r="J70" i="2"/>
  <c r="I70" i="2"/>
  <c r="H70" i="2"/>
  <c r="G70" i="2"/>
  <c r="F70" i="2" s="1"/>
  <c r="E70" i="2"/>
  <c r="M69" i="2"/>
  <c r="L69" i="2"/>
  <c r="L68" i="2" s="1"/>
  <c r="L66" i="2" s="1"/>
  <c r="K69" i="2"/>
  <c r="J69" i="2"/>
  <c r="I69" i="2"/>
  <c r="H69" i="2"/>
  <c r="H68" i="2" s="1"/>
  <c r="G69" i="2"/>
  <c r="F69" i="2" s="1"/>
  <c r="F68" i="2" s="1"/>
  <c r="E69" i="2"/>
  <c r="M68" i="2"/>
  <c r="M66" i="2" s="1"/>
  <c r="K68" i="2"/>
  <c r="E68" i="2"/>
  <c r="E66" i="2" s="1"/>
  <c r="F67" i="2"/>
  <c r="K66" i="2"/>
  <c r="J63" i="2"/>
  <c r="I63" i="2"/>
  <c r="H63" i="2"/>
  <c r="G63" i="2"/>
  <c r="F63" i="2" s="1"/>
  <c r="E63" i="2"/>
  <c r="J62" i="2"/>
  <c r="I62" i="2"/>
  <c r="H62" i="2"/>
  <c r="G62" i="2"/>
  <c r="F62" i="2"/>
  <c r="E62" i="2"/>
  <c r="F61" i="2"/>
  <c r="J60" i="2"/>
  <c r="I60" i="2"/>
  <c r="H60" i="2"/>
  <c r="G60" i="2"/>
  <c r="F60" i="2" s="1"/>
  <c r="E60" i="2"/>
  <c r="J59" i="2"/>
  <c r="I59" i="2"/>
  <c r="H59" i="2"/>
  <c r="G59" i="2"/>
  <c r="F59" i="2" s="1"/>
  <c r="E59" i="2"/>
  <c r="J58" i="2"/>
  <c r="J56" i="2" s="1"/>
  <c r="I58" i="2"/>
  <c r="I56" i="2" s="1"/>
  <c r="H58" i="2"/>
  <c r="G58" i="2"/>
  <c r="F58" i="2" s="1"/>
  <c r="E58" i="2"/>
  <c r="J57" i="2"/>
  <c r="I57" i="2"/>
  <c r="H57" i="2"/>
  <c r="G57" i="2"/>
  <c r="F57" i="2" s="1"/>
  <c r="E57" i="2"/>
  <c r="E56" i="2" s="1"/>
  <c r="M56" i="2"/>
  <c r="L56" i="2"/>
  <c r="K56" i="2"/>
  <c r="H56" i="2"/>
  <c r="J55" i="2"/>
  <c r="I55" i="2"/>
  <c r="H55" i="2"/>
  <c r="G55" i="2"/>
  <c r="F55" i="2"/>
  <c r="E55" i="2"/>
  <c r="J54" i="2"/>
  <c r="I54" i="2"/>
  <c r="H54" i="2"/>
  <c r="F54" i="2" s="1"/>
  <c r="G54" i="2"/>
  <c r="E54" i="2"/>
  <c r="J53" i="2"/>
  <c r="F53" i="2" s="1"/>
  <c r="I53" i="2"/>
  <c r="H53" i="2"/>
  <c r="G53" i="2"/>
  <c r="E53" i="2"/>
  <c r="J52" i="2"/>
  <c r="I52" i="2"/>
  <c r="H52" i="2"/>
  <c r="F52" i="2" s="1"/>
  <c r="G52" i="2"/>
  <c r="E52" i="2"/>
  <c r="J51" i="2"/>
  <c r="I51" i="2"/>
  <c r="H51" i="2"/>
  <c r="G51" i="2"/>
  <c r="F51" i="2"/>
  <c r="E51" i="2"/>
  <c r="J50" i="2"/>
  <c r="I50" i="2"/>
  <c r="H50" i="2"/>
  <c r="G50" i="2"/>
  <c r="F50" i="2" s="1"/>
  <c r="E50" i="2"/>
  <c r="J49" i="2"/>
  <c r="F49" i="2" s="1"/>
  <c r="I49" i="2"/>
  <c r="H49" i="2"/>
  <c r="G49" i="2"/>
  <c r="E49" i="2"/>
  <c r="J48" i="2"/>
  <c r="I48" i="2"/>
  <c r="H48" i="2"/>
  <c r="G48" i="2"/>
  <c r="F48" i="2" s="1"/>
  <c r="E48" i="2"/>
  <c r="J47" i="2"/>
  <c r="I47" i="2"/>
  <c r="H47" i="2"/>
  <c r="G47" i="2"/>
  <c r="F47" i="2"/>
  <c r="E47" i="2"/>
  <c r="J46" i="2"/>
  <c r="I46" i="2"/>
  <c r="H46" i="2"/>
  <c r="G46" i="2"/>
  <c r="F46" i="2" s="1"/>
  <c r="E46" i="2"/>
  <c r="J45" i="2"/>
  <c r="I45" i="2"/>
  <c r="H45" i="2"/>
  <c r="G45" i="2"/>
  <c r="F45" i="2" s="1"/>
  <c r="E45" i="2"/>
  <c r="J44" i="2"/>
  <c r="I44" i="2"/>
  <c r="H44" i="2"/>
  <c r="G44" i="2"/>
  <c r="F44" i="2" s="1"/>
  <c r="E44" i="2"/>
  <c r="J43" i="2"/>
  <c r="I43" i="2"/>
  <c r="H43" i="2"/>
  <c r="G43" i="2"/>
  <c r="F43" i="2"/>
  <c r="E43" i="2"/>
  <c r="J42" i="2"/>
  <c r="I42" i="2"/>
  <c r="H42" i="2"/>
  <c r="G42" i="2"/>
  <c r="F42" i="2" s="1"/>
  <c r="E42" i="2"/>
  <c r="J41" i="2"/>
  <c r="J39" i="2" s="1"/>
  <c r="J38" i="2" s="1"/>
  <c r="J64" i="2" s="1"/>
  <c r="I41" i="2"/>
  <c r="H41" i="2"/>
  <c r="G41" i="2"/>
  <c r="F41" i="2" s="1"/>
  <c r="E41" i="2"/>
  <c r="J40" i="2"/>
  <c r="I40" i="2"/>
  <c r="H40" i="2"/>
  <c r="F40" i="2" s="1"/>
  <c r="G40" i="2"/>
  <c r="E40" i="2"/>
  <c r="E39" i="2" s="1"/>
  <c r="E38" i="2" s="1"/>
  <c r="I39" i="2"/>
  <c r="I38" i="2" s="1"/>
  <c r="G39" i="2"/>
  <c r="M38" i="2"/>
  <c r="L38" i="2"/>
  <c r="K38" i="2"/>
  <c r="G38" i="2"/>
  <c r="J37" i="2"/>
  <c r="I37" i="2"/>
  <c r="H37" i="2"/>
  <c r="G37" i="2"/>
  <c r="F37" i="2" s="1"/>
  <c r="E37" i="2"/>
  <c r="J36" i="2"/>
  <c r="I36" i="2"/>
  <c r="H36" i="2"/>
  <c r="G36" i="2"/>
  <c r="F36" i="2" s="1"/>
  <c r="E36" i="2"/>
  <c r="F35" i="2"/>
  <c r="F34" i="2"/>
  <c r="J33" i="2"/>
  <c r="I33" i="2"/>
  <c r="H33" i="2"/>
  <c r="G33" i="2"/>
  <c r="F33" i="2" s="1"/>
  <c r="E33" i="2"/>
  <c r="J32" i="2"/>
  <c r="I32" i="2"/>
  <c r="I25" i="2" s="1"/>
  <c r="I22" i="2" s="1"/>
  <c r="I64" i="2" s="1"/>
  <c r="H32" i="2"/>
  <c r="G32" i="2"/>
  <c r="F32" i="2" s="1"/>
  <c r="E32" i="2"/>
  <c r="J31" i="2"/>
  <c r="I31" i="2"/>
  <c r="H31" i="2"/>
  <c r="G31" i="2"/>
  <c r="F31" i="2" s="1"/>
  <c r="E31" i="2"/>
  <c r="J30" i="2"/>
  <c r="I30" i="2"/>
  <c r="H30" i="2"/>
  <c r="G30" i="2"/>
  <c r="F30" i="2" s="1"/>
  <c r="E30" i="2"/>
  <c r="J29" i="2"/>
  <c r="I29" i="2"/>
  <c r="H29" i="2"/>
  <c r="F29" i="2" s="1"/>
  <c r="G29" i="2"/>
  <c r="E29" i="2"/>
  <c r="J28" i="2"/>
  <c r="I28" i="2"/>
  <c r="F28" i="2" s="1"/>
  <c r="H28" i="2"/>
  <c r="G28" i="2"/>
  <c r="E28" i="2"/>
  <c r="J27" i="2"/>
  <c r="I27" i="2"/>
  <c r="H27" i="2"/>
  <c r="G27" i="2"/>
  <c r="F27" i="2" s="1"/>
  <c r="E27" i="2"/>
  <c r="J26" i="2"/>
  <c r="I26" i="2"/>
  <c r="H26" i="2"/>
  <c r="G26" i="2"/>
  <c r="F26" i="2" s="1"/>
  <c r="E26" i="2"/>
  <c r="E25" i="2" s="1"/>
  <c r="M25" i="2"/>
  <c r="L25" i="2"/>
  <c r="K25" i="2"/>
  <c r="J25" i="2"/>
  <c r="H25" i="2"/>
  <c r="F24" i="2"/>
  <c r="J23" i="2"/>
  <c r="I23" i="2"/>
  <c r="H23" i="2"/>
  <c r="G23" i="2"/>
  <c r="F23" i="2" s="1"/>
  <c r="E23" i="2"/>
  <c r="E22" i="2" s="1"/>
  <c r="E64" i="2" s="1"/>
  <c r="M22" i="2"/>
  <c r="M64" i="2" s="1"/>
  <c r="M65" i="2" s="1"/>
  <c r="L22" i="2"/>
  <c r="L64" i="2" s="1"/>
  <c r="K22" i="2"/>
  <c r="K64" i="2" s="1"/>
  <c r="K65" i="2" s="1"/>
  <c r="J22" i="2"/>
  <c r="H22" i="2"/>
  <c r="F15" i="2"/>
  <c r="E15" i="2"/>
  <c r="F13" i="2"/>
  <c r="E13" i="2"/>
  <c r="B13" i="2"/>
  <c r="I11" i="2"/>
  <c r="H11" i="2"/>
  <c r="F11" i="2"/>
  <c r="B11" i="2"/>
  <c r="B8" i="2"/>
  <c r="I114" i="1"/>
  <c r="E114" i="1"/>
  <c r="E110" i="1"/>
  <c r="J107" i="1"/>
  <c r="H107" i="1"/>
  <c r="G107" i="1"/>
  <c r="B107" i="1"/>
  <c r="J96" i="1"/>
  <c r="I96" i="1"/>
  <c r="H96" i="1"/>
  <c r="F96" i="1" s="1"/>
  <c r="G96" i="1"/>
  <c r="E96" i="1"/>
  <c r="J95" i="1"/>
  <c r="I95" i="1"/>
  <c r="H95" i="1"/>
  <c r="G95" i="1"/>
  <c r="F95" i="1" s="1"/>
  <c r="E95" i="1"/>
  <c r="J94" i="1"/>
  <c r="I94" i="1"/>
  <c r="H94" i="1"/>
  <c r="G94" i="1"/>
  <c r="F94" i="1" s="1"/>
  <c r="E94" i="1"/>
  <c r="J93" i="1"/>
  <c r="I93" i="1"/>
  <c r="H93" i="1"/>
  <c r="G93" i="1"/>
  <c r="F93" i="1" s="1"/>
  <c r="E93" i="1"/>
  <c r="J92" i="1"/>
  <c r="I92" i="1"/>
  <c r="H92" i="1"/>
  <c r="F92" i="1" s="1"/>
  <c r="G92" i="1"/>
  <c r="E92" i="1"/>
  <c r="J91" i="1"/>
  <c r="I91" i="1"/>
  <c r="H91" i="1"/>
  <c r="G91" i="1"/>
  <c r="F91" i="1" s="1"/>
  <c r="E91" i="1"/>
  <c r="J90" i="1"/>
  <c r="I90" i="1"/>
  <c r="H90" i="1"/>
  <c r="G90" i="1"/>
  <c r="F90" i="1" s="1"/>
  <c r="E90" i="1"/>
  <c r="J89" i="1"/>
  <c r="I89" i="1"/>
  <c r="H89" i="1"/>
  <c r="G89" i="1"/>
  <c r="F89" i="1"/>
  <c r="E89" i="1"/>
  <c r="J88" i="1"/>
  <c r="I88" i="1"/>
  <c r="H88" i="1"/>
  <c r="G88" i="1"/>
  <c r="F88" i="1" s="1"/>
  <c r="E88" i="1"/>
  <c r="J87" i="1"/>
  <c r="I87" i="1"/>
  <c r="I86" i="1" s="1"/>
  <c r="H87" i="1"/>
  <c r="G87" i="1"/>
  <c r="F87" i="1" s="1"/>
  <c r="E87" i="1"/>
  <c r="E86" i="1" s="1"/>
  <c r="M86" i="1"/>
  <c r="L86" i="1"/>
  <c r="K86" i="1"/>
  <c r="J86" i="1"/>
  <c r="H86" i="1"/>
  <c r="J85" i="1"/>
  <c r="I85" i="1"/>
  <c r="H85" i="1"/>
  <c r="G85" i="1"/>
  <c r="F85" i="1"/>
  <c r="E85" i="1"/>
  <c r="J84" i="1"/>
  <c r="I84" i="1"/>
  <c r="H84" i="1"/>
  <c r="G84" i="1"/>
  <c r="F84" i="1"/>
  <c r="E84" i="1"/>
  <c r="J83" i="1"/>
  <c r="F83" i="1" s="1"/>
  <c r="I83" i="1"/>
  <c r="H83" i="1"/>
  <c r="G83" i="1"/>
  <c r="E83" i="1"/>
  <c r="J82" i="1"/>
  <c r="J77" i="1" s="1"/>
  <c r="I82" i="1"/>
  <c r="H82" i="1"/>
  <c r="H77" i="1" s="1"/>
  <c r="G82" i="1"/>
  <c r="F82" i="1" s="1"/>
  <c r="E82" i="1"/>
  <c r="F81" i="1"/>
  <c r="J80" i="1"/>
  <c r="I80" i="1"/>
  <c r="I77" i="1" s="1"/>
  <c r="H80" i="1"/>
  <c r="G80" i="1"/>
  <c r="F80" i="1" s="1"/>
  <c r="E80" i="1"/>
  <c r="J79" i="1"/>
  <c r="I79" i="1"/>
  <c r="H79" i="1"/>
  <c r="G79" i="1"/>
  <c r="G77" i="1" s="1"/>
  <c r="E79" i="1"/>
  <c r="J78" i="1"/>
  <c r="I78" i="1"/>
  <c r="H78" i="1"/>
  <c r="G78" i="1"/>
  <c r="F78" i="1" s="1"/>
  <c r="E78" i="1"/>
  <c r="E77" i="1" s="1"/>
  <c r="M77" i="1"/>
  <c r="L77" i="1"/>
  <c r="K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J68" i="1" s="1"/>
  <c r="J66" i="1" s="1"/>
  <c r="I71" i="1"/>
  <c r="H71" i="1"/>
  <c r="G71" i="1"/>
  <c r="F71" i="1" s="1"/>
  <c r="E71" i="1"/>
  <c r="M70" i="1"/>
  <c r="L70" i="1"/>
  <c r="K70" i="1"/>
  <c r="J70" i="1"/>
  <c r="I70" i="1"/>
  <c r="H70" i="1"/>
  <c r="G70" i="1"/>
  <c r="F70" i="1" s="1"/>
  <c r="E70" i="1"/>
  <c r="M69" i="1"/>
  <c r="L69" i="1"/>
  <c r="L68" i="1" s="1"/>
  <c r="L66" i="1" s="1"/>
  <c r="K69" i="1"/>
  <c r="J69" i="1"/>
  <c r="I69" i="1"/>
  <c r="I68" i="1" s="1"/>
  <c r="H69" i="1"/>
  <c r="H68" i="1" s="1"/>
  <c r="H66" i="1" s="1"/>
  <c r="G69" i="1"/>
  <c r="F69" i="1"/>
  <c r="E69" i="1"/>
  <c r="M68" i="1"/>
  <c r="M66" i="1" s="1"/>
  <c r="K68" i="1"/>
  <c r="K66" i="1" s="1"/>
  <c r="E68" i="1"/>
  <c r="E66" i="1" s="1"/>
  <c r="F67" i="1"/>
  <c r="J63" i="1"/>
  <c r="I63" i="1"/>
  <c r="H63" i="1"/>
  <c r="G63" i="1"/>
  <c r="F63" i="1" s="1"/>
  <c r="E63" i="1"/>
  <c r="J62" i="1"/>
  <c r="I62" i="1"/>
  <c r="H62" i="1"/>
  <c r="G62" i="1"/>
  <c r="F62" i="1"/>
  <c r="E62" i="1"/>
  <c r="F61" i="1"/>
  <c r="J60" i="1"/>
  <c r="I60" i="1"/>
  <c r="H60" i="1"/>
  <c r="G60" i="1"/>
  <c r="F60" i="1" s="1"/>
  <c r="E60" i="1"/>
  <c r="J59" i="1"/>
  <c r="I59" i="1"/>
  <c r="H59" i="1"/>
  <c r="G59" i="1"/>
  <c r="F59" i="1" s="1"/>
  <c r="E59" i="1"/>
  <c r="J58" i="1"/>
  <c r="I58" i="1"/>
  <c r="I56" i="1" s="1"/>
  <c r="H58" i="1"/>
  <c r="G58" i="1"/>
  <c r="F58" i="1" s="1"/>
  <c r="E58" i="1"/>
  <c r="J57" i="1"/>
  <c r="I57" i="1"/>
  <c r="H57" i="1"/>
  <c r="G57" i="1"/>
  <c r="F57" i="1" s="1"/>
  <c r="F56" i="1" s="1"/>
  <c r="E57" i="1"/>
  <c r="E56" i="1" s="1"/>
  <c r="M56" i="1"/>
  <c r="L56" i="1"/>
  <c r="K56" i="1"/>
  <c r="J56" i="1"/>
  <c r="H56" i="1"/>
  <c r="J55" i="1"/>
  <c r="I55" i="1"/>
  <c r="H55" i="1"/>
  <c r="G55" i="1"/>
  <c r="F55" i="1"/>
  <c r="E55" i="1"/>
  <c r="J54" i="1"/>
  <c r="I54" i="1"/>
  <c r="H54" i="1"/>
  <c r="G54" i="1"/>
  <c r="F54" i="1"/>
  <c r="E54" i="1"/>
  <c r="J53" i="1"/>
  <c r="I53" i="1"/>
  <c r="H53" i="1"/>
  <c r="F53" i="1" s="1"/>
  <c r="G53" i="1"/>
  <c r="E53" i="1"/>
  <c r="J52" i="1"/>
  <c r="I52" i="1"/>
  <c r="H52" i="1"/>
  <c r="F52" i="1" s="1"/>
  <c r="G52" i="1"/>
  <c r="E52" i="1"/>
  <c r="J51" i="1"/>
  <c r="I51" i="1"/>
  <c r="H51" i="1"/>
  <c r="G51" i="1"/>
  <c r="F51" i="1"/>
  <c r="E51" i="1"/>
  <c r="J50" i="1"/>
  <c r="I50" i="1"/>
  <c r="H50" i="1"/>
  <c r="G50" i="1"/>
  <c r="F50" i="1"/>
  <c r="E50" i="1"/>
  <c r="J49" i="1"/>
  <c r="I49" i="1"/>
  <c r="H49" i="1"/>
  <c r="G49" i="1"/>
  <c r="F49" i="1" s="1"/>
  <c r="E49" i="1"/>
  <c r="J48" i="1"/>
  <c r="I48" i="1"/>
  <c r="H48" i="1"/>
  <c r="G48" i="1"/>
  <c r="F48" i="1" s="1"/>
  <c r="E48" i="1"/>
  <c r="J47" i="1"/>
  <c r="I47" i="1"/>
  <c r="H47" i="1"/>
  <c r="G47" i="1"/>
  <c r="F47" i="1"/>
  <c r="E47" i="1"/>
  <c r="J46" i="1"/>
  <c r="I46" i="1"/>
  <c r="H46" i="1"/>
  <c r="G46" i="1"/>
  <c r="F46" i="1"/>
  <c r="E46" i="1"/>
  <c r="J45" i="1"/>
  <c r="I45" i="1"/>
  <c r="H45" i="1"/>
  <c r="G45" i="1"/>
  <c r="F45" i="1" s="1"/>
  <c r="E45" i="1"/>
  <c r="J44" i="1"/>
  <c r="I44" i="1"/>
  <c r="H44" i="1"/>
  <c r="G44" i="1"/>
  <c r="F44" i="1" s="1"/>
  <c r="E44" i="1"/>
  <c r="J43" i="1"/>
  <c r="I43" i="1"/>
  <c r="H43" i="1"/>
  <c r="G43" i="1"/>
  <c r="F43" i="1"/>
  <c r="E43" i="1"/>
  <c r="J42" i="1"/>
  <c r="I42" i="1"/>
  <c r="F42" i="1" s="1"/>
  <c r="H42" i="1"/>
  <c r="G42" i="1"/>
  <c r="E42" i="1"/>
  <c r="J41" i="1"/>
  <c r="I41" i="1"/>
  <c r="I39" i="1" s="1"/>
  <c r="I38" i="1" s="1"/>
  <c r="H41" i="1"/>
  <c r="G41" i="1"/>
  <c r="F41" i="1" s="1"/>
  <c r="E41" i="1"/>
  <c r="J40" i="1"/>
  <c r="J39" i="1" s="1"/>
  <c r="J38" i="1" s="1"/>
  <c r="J64" i="1" s="1"/>
  <c r="I40" i="1"/>
  <c r="H40" i="1"/>
  <c r="H39" i="1" s="1"/>
  <c r="H38" i="1" s="1"/>
  <c r="G40" i="1"/>
  <c r="F40" i="1" s="1"/>
  <c r="E40" i="1"/>
  <c r="E39" i="1"/>
  <c r="M38" i="1"/>
  <c r="L38" i="1"/>
  <c r="K38" i="1"/>
  <c r="E38" i="1"/>
  <c r="J37" i="1"/>
  <c r="I37" i="1"/>
  <c r="H37" i="1"/>
  <c r="G37" i="1"/>
  <c r="F37" i="1" s="1"/>
  <c r="E37" i="1"/>
  <c r="J36" i="1"/>
  <c r="I36" i="1"/>
  <c r="H36" i="1"/>
  <c r="G36" i="1"/>
  <c r="F36" i="1" s="1"/>
  <c r="E36" i="1"/>
  <c r="F35" i="1"/>
  <c r="F34" i="1"/>
  <c r="J33" i="1"/>
  <c r="I33" i="1"/>
  <c r="H33" i="1"/>
  <c r="G33" i="1"/>
  <c r="F33" i="1" s="1"/>
  <c r="E33" i="1"/>
  <c r="J32" i="1"/>
  <c r="I32" i="1"/>
  <c r="I25" i="1" s="1"/>
  <c r="I22" i="1" s="1"/>
  <c r="H32" i="1"/>
  <c r="G32" i="1"/>
  <c r="F32" i="1" s="1"/>
  <c r="E32" i="1"/>
  <c r="J31" i="1"/>
  <c r="I31" i="1"/>
  <c r="H31" i="1"/>
  <c r="G31" i="1"/>
  <c r="F31" i="1" s="1"/>
  <c r="E31" i="1"/>
  <c r="J30" i="1"/>
  <c r="I30" i="1"/>
  <c r="H30" i="1"/>
  <c r="G30" i="1"/>
  <c r="F30" i="1" s="1"/>
  <c r="E30" i="1"/>
  <c r="J29" i="1"/>
  <c r="I29" i="1"/>
  <c r="H29" i="1"/>
  <c r="G29" i="1"/>
  <c r="F29" i="1" s="1"/>
  <c r="E29" i="1"/>
  <c r="J28" i="1"/>
  <c r="I28" i="1"/>
  <c r="F28" i="1" s="1"/>
  <c r="H28" i="1"/>
  <c r="G28" i="1"/>
  <c r="E28" i="1"/>
  <c r="J27" i="1"/>
  <c r="I27" i="1"/>
  <c r="H27" i="1"/>
  <c r="G27" i="1"/>
  <c r="F27" i="1" s="1"/>
  <c r="E27" i="1"/>
  <c r="J26" i="1"/>
  <c r="I26" i="1"/>
  <c r="H26" i="1"/>
  <c r="G26" i="1"/>
  <c r="F26" i="1" s="1"/>
  <c r="E26" i="1"/>
  <c r="E25" i="1" s="1"/>
  <c r="M25" i="1"/>
  <c r="L25" i="1"/>
  <c r="K25" i="1"/>
  <c r="J25" i="1"/>
  <c r="H25" i="1"/>
  <c r="F24" i="1"/>
  <c r="J23" i="1"/>
  <c r="I23" i="1"/>
  <c r="H23" i="1"/>
  <c r="G23" i="1"/>
  <c r="F23" i="1" s="1"/>
  <c r="E23" i="1"/>
  <c r="E22" i="1" s="1"/>
  <c r="E64" i="1" s="1"/>
  <c r="M22" i="1"/>
  <c r="M64" i="1" s="1"/>
  <c r="M65" i="1" s="1"/>
  <c r="L22" i="1"/>
  <c r="L64" i="1" s="1"/>
  <c r="L65" i="1" s="1"/>
  <c r="K22" i="1"/>
  <c r="K64" i="1" s="1"/>
  <c r="J22" i="1"/>
  <c r="H22" i="1"/>
  <c r="H64" i="1" s="1"/>
  <c r="F15" i="1"/>
  <c r="E15" i="1"/>
  <c r="F13" i="1"/>
  <c r="E13" i="1"/>
  <c r="B13" i="1"/>
  <c r="I11" i="1"/>
  <c r="H11" i="1"/>
  <c r="F11" i="1"/>
  <c r="B11" i="1"/>
  <c r="B8" i="1"/>
  <c r="F39" i="2" l="1"/>
  <c r="F38" i="2" s="1"/>
  <c r="E65" i="2"/>
  <c r="E105" i="2"/>
  <c r="F66" i="2"/>
  <c r="F25" i="2"/>
  <c r="F22" i="2" s="1"/>
  <c r="F64" i="2" s="1"/>
  <c r="I105" i="2"/>
  <c r="H66" i="2"/>
  <c r="F77" i="2"/>
  <c r="F86" i="2"/>
  <c r="I66" i="2"/>
  <c r="I65" i="2" s="1"/>
  <c r="L65" i="2"/>
  <c r="J65" i="2"/>
  <c r="J105" i="2"/>
  <c r="F56" i="2"/>
  <c r="J66" i="2"/>
  <c r="G25" i="2"/>
  <c r="G22" i="2" s="1"/>
  <c r="G64" i="2" s="1"/>
  <c r="H39" i="2"/>
  <c r="H38" i="2" s="1"/>
  <c r="H64" i="2" s="1"/>
  <c r="G68" i="2"/>
  <c r="G66" i="2" s="1"/>
  <c r="G77" i="2"/>
  <c r="G56" i="2"/>
  <c r="G86" i="2"/>
  <c r="E65" i="1"/>
  <c r="E105" i="1"/>
  <c r="J65" i="1"/>
  <c r="J105" i="1"/>
  <c r="I66" i="1"/>
  <c r="F22" i="1"/>
  <c r="F77" i="1"/>
  <c r="H105" i="1"/>
  <c r="H65" i="1"/>
  <c r="F25" i="1"/>
  <c r="I64" i="1"/>
  <c r="K65" i="1"/>
  <c r="F39" i="1"/>
  <c r="F38" i="1" s="1"/>
  <c r="F68" i="1"/>
  <c r="F66" i="1" s="1"/>
  <c r="F86" i="1"/>
  <c r="G22" i="1"/>
  <c r="G64" i="1" s="1"/>
  <c r="G25" i="1"/>
  <c r="G39" i="1"/>
  <c r="G38" i="1" s="1"/>
  <c r="F79" i="1"/>
  <c r="G68" i="1"/>
  <c r="G56" i="1"/>
  <c r="G86" i="1"/>
  <c r="G65" i="2" l="1"/>
  <c r="G105" i="2"/>
  <c r="F65" i="2"/>
  <c r="F105" i="2"/>
  <c r="H105" i="2"/>
  <c r="H65" i="2"/>
  <c r="B105" i="2" s="1"/>
  <c r="B65" i="2"/>
  <c r="F64" i="1"/>
  <c r="G66" i="1"/>
  <c r="G65" i="1" s="1"/>
  <c r="I105" i="1"/>
  <c r="I65" i="1"/>
  <c r="F65" i="1" l="1"/>
  <c r="F105" i="1"/>
  <c r="G10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<sst xmlns="http://schemas.openxmlformats.org/spreadsheetml/2006/main" count="494" uniqueCount="175">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</sst>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42">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1047;&#1040;%20&#1055;&#1059;&#1041;&#1051;&#1048;&#1050;&#1059;&#1042;&#1040;&#1053;&#1045;\01\04_B1_2024_01_PRB_KS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1047;&#1040;%20&#1055;&#1059;&#1041;&#1051;&#1048;&#1050;&#1059;&#1042;&#1040;&#1053;&#1045;\01\04_B1_2024_01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РИОСВ Бургас</v>
          </cell>
          <cell r="F9">
            <v>45322</v>
          </cell>
          <cell r="H9">
            <v>102007021</v>
          </cell>
        </row>
        <row r="12">
          <cell r="B12" t="str">
            <v>Министерство на околната среда и водите</v>
          </cell>
          <cell r="E12" t="str">
            <v>код по ЕБК:</v>
          </cell>
          <cell r="F12" t="str">
            <v>1900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8">
          <cell r="G428">
            <v>0</v>
          </cell>
          <cell r="J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Валентин Косев</v>
          </cell>
        </row>
        <row r="606">
          <cell r="D606" t="str">
            <v>Валентин Косев</v>
          </cell>
          <cell r="G606" t="str">
            <v>Павел Маринов</v>
          </cell>
        </row>
        <row r="608">
          <cell r="B608">
            <v>45327</v>
          </cell>
          <cell r="H608" t="str">
            <v>риосжбс@унацс.бг</v>
          </cell>
        </row>
      </sheetData>
      <sheetData sheetId="4" refreshError="1"/>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Бургас</v>
          </cell>
          <cell r="F9">
            <v>45322</v>
          </cell>
          <cell r="H9">
            <v>102007021</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8</v>
          </cell>
          <cell r="H74">
            <v>0</v>
          </cell>
          <cell r="I74">
            <v>0</v>
          </cell>
          <cell r="J74">
            <v>0</v>
          </cell>
        </row>
        <row r="77">
          <cell r="G77">
            <v>0</v>
          </cell>
          <cell r="H77">
            <v>0</v>
          </cell>
          <cell r="I77">
            <v>0</v>
          </cell>
        </row>
        <row r="78">
          <cell r="G78">
            <v>0</v>
          </cell>
          <cell r="H78">
            <v>0</v>
          </cell>
          <cell r="I78">
            <v>0</v>
          </cell>
        </row>
        <row r="90">
          <cell r="E90">
            <v>0</v>
          </cell>
          <cell r="G90">
            <v>14830</v>
          </cell>
          <cell r="H90">
            <v>0</v>
          </cell>
          <cell r="I90">
            <v>0</v>
          </cell>
          <cell r="J90">
            <v>0</v>
          </cell>
        </row>
        <row r="94">
          <cell r="E94">
            <v>0</v>
          </cell>
          <cell r="G94">
            <v>0</v>
          </cell>
          <cell r="H94">
            <v>0</v>
          </cell>
          <cell r="I94">
            <v>0</v>
          </cell>
          <cell r="J94">
            <v>0</v>
          </cell>
        </row>
        <row r="106">
          <cell r="E106">
            <v>0</v>
          </cell>
          <cell r="G106">
            <v>745</v>
          </cell>
          <cell r="H106">
            <v>0</v>
          </cell>
          <cell r="I106">
            <v>0</v>
          </cell>
          <cell r="J106">
            <v>0</v>
          </cell>
        </row>
        <row r="110">
          <cell r="E110">
            <v>0</v>
          </cell>
          <cell r="G110">
            <v>0</v>
          </cell>
          <cell r="H110">
            <v>0</v>
          </cell>
          <cell r="I110">
            <v>0</v>
          </cell>
          <cell r="J110">
            <v>-1000</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90466</v>
          </cell>
          <cell r="H187">
            <v>0</v>
          </cell>
          <cell r="I187">
            <v>0</v>
          </cell>
          <cell r="J187">
            <v>12896</v>
          </cell>
        </row>
        <row r="190">
          <cell r="E190">
            <v>0</v>
          </cell>
          <cell r="G190">
            <v>5406</v>
          </cell>
          <cell r="H190">
            <v>0</v>
          </cell>
          <cell r="I190">
            <v>0</v>
          </cell>
          <cell r="J190">
            <v>526</v>
          </cell>
        </row>
        <row r="196">
          <cell r="E196">
            <v>0</v>
          </cell>
          <cell r="G196">
            <v>0</v>
          </cell>
          <cell r="H196">
            <v>0</v>
          </cell>
          <cell r="I196">
            <v>0</v>
          </cell>
          <cell r="J196">
            <v>32068</v>
          </cell>
        </row>
        <row r="204">
          <cell r="E204">
            <v>0</v>
          </cell>
          <cell r="G204">
            <v>0</v>
          </cell>
          <cell r="H204">
            <v>0</v>
          </cell>
          <cell r="I204">
            <v>0</v>
          </cell>
          <cell r="J204">
            <v>0</v>
          </cell>
        </row>
        <row r="205">
          <cell r="E205">
            <v>0</v>
          </cell>
          <cell r="G205">
            <v>19703</v>
          </cell>
          <cell r="H205">
            <v>0</v>
          </cell>
          <cell r="I205">
            <v>1985</v>
          </cell>
          <cell r="J205">
            <v>0</v>
          </cell>
        </row>
        <row r="223">
          <cell r="E223">
            <v>0</v>
          </cell>
          <cell r="G223">
            <v>1044</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-49482</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118619</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45490</v>
          </cell>
        </row>
        <row r="428">
          <cell r="G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2">
          <cell r="G482">
            <v>0</v>
          </cell>
          <cell r="H482">
            <v>0</v>
          </cell>
        </row>
        <row r="483">
          <cell r="G483">
            <v>0</v>
          </cell>
          <cell r="H483">
            <v>0</v>
          </cell>
        </row>
        <row r="494">
          <cell r="G494">
            <v>0</v>
          </cell>
          <cell r="H494">
            <v>0</v>
          </cell>
        </row>
        <row r="496">
          <cell r="G496">
            <v>0</v>
          </cell>
          <cell r="H496">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33819</v>
          </cell>
          <cell r="H527">
            <v>0</v>
          </cell>
          <cell r="I527">
            <v>0</v>
          </cell>
          <cell r="J527">
            <v>1000</v>
          </cell>
        </row>
        <row r="534">
          <cell r="E534">
            <v>0</v>
          </cell>
          <cell r="G534">
            <v>0</v>
          </cell>
          <cell r="H534">
            <v>0</v>
          </cell>
          <cell r="I534">
            <v>0</v>
          </cell>
          <cell r="J534">
            <v>0</v>
          </cell>
        </row>
        <row r="539">
          <cell r="E539">
            <v>0</v>
          </cell>
          <cell r="G539">
            <v>0</v>
          </cell>
          <cell r="H539">
            <v>0</v>
          </cell>
          <cell r="I539">
            <v>0</v>
          </cell>
          <cell r="J539">
            <v>0</v>
          </cell>
        </row>
        <row r="547">
          <cell r="E547">
            <v>0</v>
          </cell>
          <cell r="G547">
            <v>80</v>
          </cell>
          <cell r="H547">
            <v>0</v>
          </cell>
          <cell r="I547">
            <v>0</v>
          </cell>
          <cell r="J547">
            <v>0</v>
          </cell>
        </row>
        <row r="570">
          <cell r="H570">
            <v>0</v>
          </cell>
          <cell r="I570">
            <v>0</v>
          </cell>
          <cell r="J570">
            <v>0</v>
          </cell>
        </row>
        <row r="571">
          <cell r="G571">
            <v>0</v>
          </cell>
          <cell r="H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H577">
            <v>0</v>
          </cell>
          <cell r="I577">
            <v>0</v>
          </cell>
          <cell r="J577">
            <v>0</v>
          </cell>
        </row>
        <row r="578">
          <cell r="H578">
            <v>0</v>
          </cell>
          <cell r="I578">
            <v>0</v>
          </cell>
          <cell r="J578">
            <v>0</v>
          </cell>
        </row>
        <row r="579">
          <cell r="G579">
            <v>0</v>
          </cell>
          <cell r="I579">
            <v>0</v>
          </cell>
          <cell r="J579">
            <v>0</v>
          </cell>
        </row>
        <row r="580">
          <cell r="G580">
            <v>0</v>
          </cell>
          <cell r="H580">
            <v>0</v>
          </cell>
          <cell r="I580">
            <v>-15</v>
          </cell>
          <cell r="J580">
            <v>0</v>
          </cell>
        </row>
        <row r="581">
          <cell r="G581">
            <v>0</v>
          </cell>
          <cell r="H581">
            <v>0</v>
          </cell>
          <cell r="I581">
            <v>0</v>
          </cell>
          <cell r="J581">
            <v>0</v>
          </cell>
        </row>
        <row r="582">
          <cell r="G582">
            <v>0</v>
          </cell>
          <cell r="I582">
            <v>0</v>
          </cell>
        </row>
        <row r="583">
          <cell r="G583">
            <v>0</v>
          </cell>
          <cell r="I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-2000</v>
          </cell>
          <cell r="H594">
            <v>0</v>
          </cell>
          <cell r="I594">
            <v>2000</v>
          </cell>
          <cell r="J594">
            <v>0</v>
          </cell>
        </row>
        <row r="597">
          <cell r="E597">
            <v>0</v>
          </cell>
          <cell r="G597">
            <v>0</v>
          </cell>
          <cell r="H597">
            <v>0</v>
          </cell>
          <cell r="I597">
            <v>0</v>
          </cell>
          <cell r="J597">
            <v>0</v>
          </cell>
        </row>
        <row r="603">
          <cell r="G603" t="str">
            <v>Валентин Косев</v>
          </cell>
        </row>
        <row r="606">
          <cell r="D606" t="str">
            <v>Валентин Косев</v>
          </cell>
          <cell r="G606" t="str">
            <v>Павел Маринов</v>
          </cell>
        </row>
        <row r="608">
          <cell r="B608">
            <v>45327</v>
          </cell>
          <cell r="E608" t="str">
            <v>056/813202</v>
          </cell>
          <cell r="H608" t="str">
            <v>riosvbs@unacs.bg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workbookViewId="0">
      <selection activeCell="B31" sqref="B3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РИОСВ Бургас</v>
      </c>
      <c r="C11" s="22"/>
      <c r="D11" s="22"/>
      <c r="E11" s="23" t="s">
        <v>0</v>
      </c>
      <c r="F11" s="24">
        <f>[1]OTCHET!F9</f>
        <v>45322</v>
      </c>
      <c r="G11" s="25" t="s">
        <v>1</v>
      </c>
      <c r="H11" s="26">
        <f>+[1]OTCHET!H9</f>
        <v>102007021</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околната среда и водите</v>
      </c>
      <c r="C13" s="31"/>
      <c r="D13" s="31"/>
      <c r="E13" s="35" t="str">
        <f>+[1]OTCHET!E12</f>
        <v>код по ЕБК:</v>
      </c>
      <c r="F13" s="36" t="str">
        <f>+[1]OTCHET!F12</f>
        <v>1900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0</v>
      </c>
      <c r="G86" s="310">
        <f t="shared" ref="G86:M86" si="11">+G87+G88</f>
        <v>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0</v>
      </c>
      <c r="G88" s="383">
        <f>+[1]OTCHET!G524+[1]OTCHET!G527+[1]OTCHET!G547</f>
        <v>0</v>
      </c>
      <c r="H88" s="384">
        <f>+[1]OTCHET!H524+[1]OTCHET!H527+[1]OTCHET!H547</f>
        <v>0</v>
      </c>
      <c r="I88" s="384">
        <f>+[1]OTCHET!I524+[1]OTCHET!I527+[1]OTCHET!I547</f>
        <v>0</v>
      </c>
      <c r="J88" s="385">
        <f>+[1]OTCHET!J524+[1]OTCHET!J527+[1]OTCHET!J547</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0</v>
      </c>
      <c r="G89" s="300">
        <f>[1]OTCHET!G534</f>
        <v>0</v>
      </c>
      <c r="H89" s="301">
        <f>[1]OTCHET!H534</f>
        <v>0</v>
      </c>
      <c r="I89" s="301">
        <f>[1]OTCHET!I534</f>
        <v>0</v>
      </c>
      <c r="J89" s="302">
        <f>[1]OTCHET!J534</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0</v>
      </c>
      <c r="G90" s="305">
        <f>+[1]OTCHET!G570+[1]OTCHET!G571+[1]OTCHET!G572+[1]OTCHET!G573+[1]OTCHET!G574+[1]OTCHET!G575</f>
        <v>0</v>
      </c>
      <c r="H90" s="306">
        <f>+[1]OTCHET!H570+[1]OTCHET!H571+[1]OTCHET!H572+[1]OTCHET!H573+[1]OTCHET!H574+[1]OTCHET!H575</f>
        <v>0</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0</v>
      </c>
      <c r="G91" s="169">
        <f>+[1]OTCHET!G576+[1]OTCHET!G577+[1]OTCHET!G578+[1]OTCHET!G579+[1]OTCHET!G580+[1]OTCHET!G581+[1]OTCHET!G582</f>
        <v>0</v>
      </c>
      <c r="H91" s="170">
        <f>+[1]OTCHET!H576+[1]OTCHET!H577+[1]OTCHET!H578+[1]OTCHET!H579+[1]OTCHET!H580+[1]OTCHET!H581+[1]OTCHET!H582</f>
        <v>0</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t="str">
        <f>+[1]OTCHET!H608</f>
        <v>риосжбс@унацс.бг</v>
      </c>
      <c r="C107" s="421"/>
      <c r="D107" s="421"/>
      <c r="E107" s="426"/>
      <c r="F107" s="19"/>
      <c r="G107" s="427">
        <f>+[1]OTCHET!E608</f>
        <v>0</v>
      </c>
      <c r="H107" s="427">
        <f>+[1]OTCHET!F608</f>
        <v>0</v>
      </c>
      <c r="I107" s="428"/>
      <c r="J107" s="429">
        <f>+[1]OTCHET!B608</f>
        <v>45327</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t="str">
        <f>+[1]OTCHET!D606</f>
        <v>Валентин Косев</v>
      </c>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t="str">
        <f>+[1]OTCHET!G603</f>
        <v>Валентин Косев</v>
      </c>
      <c r="F114" s="447"/>
      <c r="G114" s="443"/>
      <c r="H114" s="3"/>
      <c r="I114" s="447" t="str">
        <f>+[1]OTCHET!G606</f>
        <v>Павел Маринов</v>
      </c>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28" sqref="B2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+[2]OTCHET!B9</f>
        <v>РИОСВ Бургас</v>
      </c>
      <c r="C11" s="22"/>
      <c r="D11" s="22"/>
      <c r="E11" s="23" t="s">
        <v>0</v>
      </c>
      <c r="F11" s="24">
        <f>[2]OTCHET!F9</f>
        <v>45322</v>
      </c>
      <c r="G11" s="25" t="s">
        <v>1</v>
      </c>
      <c r="H11" s="26">
        <f>+[2]OTCHET!H9</f>
        <v>102007021</v>
      </c>
      <c r="I11" s="448">
        <f>+[2]OTCHET!I9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+[2]OTCHET!B12</f>
        <v>Министерство на околната среда и водите</v>
      </c>
      <c r="C13" s="31"/>
      <c r="D13" s="31"/>
      <c r="E13" s="35" t="str">
        <f>+[2]OTCHET!E12</f>
        <v>код по ЕБК:</v>
      </c>
      <c r="F13" s="36" t="str">
        <f>+[2]OTCHET!F12</f>
        <v>1900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+[2]OTCHET!E15</f>
        <v>0</v>
      </c>
      <c r="F15" s="41" t="str">
        <f>[2]OTCHET!F15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14583</v>
      </c>
      <c r="G22" s="103">
        <f t="shared" si="0"/>
        <v>15583</v>
      </c>
      <c r="H22" s="104">
        <f t="shared" si="0"/>
        <v>0</v>
      </c>
      <c r="I22" s="104">
        <f t="shared" si="0"/>
        <v>0</v>
      </c>
      <c r="J22" s="105">
        <f t="shared" si="0"/>
        <v>-1000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[2]OTCHET!E22+[2]OTCHET!E28+[2]OTCHET!E33+[2]OTCHET!E39+[2]OTCHET!E47+[2]OTCHET!E52+[2]OTCHET!E58+[2]OTCHET!E61+[2]OTCHET!E64+[2]OTCHET!E65+[2]OTCHET!E72+[2]OTCHET!E73</f>
        <v>0</v>
      </c>
      <c r="F23" s="111">
        <f t="shared" ref="F23:F88" si="1">+G23+H23+I23+J23</f>
        <v>0</v>
      </c>
      <c r="G23" s="112">
        <f>[2]OTCHET!G22+[2]OTCHET!G28+[2]OTCHET!G33+[2]OTCHET!G39+[2]OTCHET!G47+[2]OTCHET!G52+[2]OTCHET!G58+[2]OTCHET!G61+[2]OTCHET!G64+[2]OTCHET!G65+[2]OTCHET!G72+[2]OTCHET!G73</f>
        <v>0</v>
      </c>
      <c r="H23" s="113">
        <f>[2]OTCHET!H22+[2]OTCHET!H28+[2]OTCHET!H33+[2]OTCHET!H39+[2]OTCHET!H47+[2]OTCHET!H52+[2]OTCHET!H58+[2]OTCHET!H61+[2]OTCHET!H64+[2]OTCHET!H65+[2]OTCHET!H72+[2]OTCHET!H73</f>
        <v>0</v>
      </c>
      <c r="I23" s="113">
        <f>[2]OTCHET!I22+[2]OTCHET!I28+[2]OTCHET!I33+[2]OTCHET!I39+[2]OTCHET!I47+[2]OTCHET!I52+[2]OTCHET!I58+[2]OTCHET!I61+[2]OTCHET!I64+[2]OTCHET!I65+[2]OTCHET!I72+[2]OTCHET!I73</f>
        <v>0</v>
      </c>
      <c r="J23" s="114">
        <f>[2]OTCHET!J22+[2]OTCHET!J28+[2]OTCHET!J33+[2]OTCHET!J39+[2]OTCHET!J47+[2]OTCHET!J52+[2]OTCHET!J58+[2]OTCHET!J61+[2]OTCHET!J64+[2]OTCHET!J65+[2]OTCHET!J72+[2]OTCHET!J73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14583</v>
      </c>
      <c r="G25" s="128">
        <f t="shared" ref="G25:M25" si="2">+G26+G30+G31+G32+G33</f>
        <v>15583</v>
      </c>
      <c r="H25" s="129">
        <f>+H26+H30+H31+H32+H33</f>
        <v>0</v>
      </c>
      <c r="I25" s="129">
        <f>+I26+I30+I31+I32+I33</f>
        <v>0</v>
      </c>
      <c r="J25" s="130">
        <f>+J26+J30+J31+J32+J33</f>
        <v>-1000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[2]OTCHET!E74</f>
        <v>0</v>
      </c>
      <c r="F26" s="133">
        <f t="shared" si="1"/>
        <v>8</v>
      </c>
      <c r="G26" s="134">
        <f>[2]OTCHET!G74</f>
        <v>8</v>
      </c>
      <c r="H26" s="135">
        <f>[2]OTCHET!H74</f>
        <v>0</v>
      </c>
      <c r="I26" s="135">
        <f>[2]OTCHET!I74</f>
        <v>0</v>
      </c>
      <c r="J26" s="136">
        <f>[2]OTCHET!J74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[2]OTCHET!E75</f>
        <v>0</v>
      </c>
      <c r="F27" s="140">
        <f t="shared" si="1"/>
        <v>0</v>
      </c>
      <c r="G27" s="141">
        <f>[2]OTCHET!G75</f>
        <v>0</v>
      </c>
      <c r="H27" s="142">
        <f>[2]OTCHET!H75</f>
        <v>0</v>
      </c>
      <c r="I27" s="142">
        <f>[2]OTCHET!I75</f>
        <v>0</v>
      </c>
      <c r="J27" s="143">
        <f>[2]OTCHET!J75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[2]OTCHET!E77</f>
        <v>0</v>
      </c>
      <c r="F28" s="148">
        <f t="shared" si="1"/>
        <v>0</v>
      </c>
      <c r="G28" s="149">
        <f>[2]OTCHET!G77</f>
        <v>0</v>
      </c>
      <c r="H28" s="150">
        <f>[2]OTCHET!H77</f>
        <v>0</v>
      </c>
      <c r="I28" s="150">
        <f>[2]OTCHET!I77</f>
        <v>0</v>
      </c>
      <c r="J28" s="151">
        <f>[2]OTCHET!J77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+[2]OTCHET!E78+[2]OTCHET!E79</f>
        <v>0</v>
      </c>
      <c r="F29" s="156">
        <f t="shared" si="1"/>
        <v>0</v>
      </c>
      <c r="G29" s="157">
        <f>+[2]OTCHET!G78+[2]OTCHET!G79</f>
        <v>0</v>
      </c>
      <c r="H29" s="158">
        <f>+[2]OTCHET!H78+[2]OTCHET!H79</f>
        <v>0</v>
      </c>
      <c r="I29" s="158">
        <f>+[2]OTCHET!I78+[2]OTCHET!I79</f>
        <v>0</v>
      </c>
      <c r="J29" s="159">
        <f>+[2]OTCHET!J78+[2]OTCHET!J79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[2]OTCHET!E90+[2]OTCHET!E93+[2]OTCHET!E94</f>
        <v>0</v>
      </c>
      <c r="F30" s="162">
        <f t="shared" si="1"/>
        <v>14830</v>
      </c>
      <c r="G30" s="163">
        <f>[2]OTCHET!G90+[2]OTCHET!G93+[2]OTCHET!G94</f>
        <v>14830</v>
      </c>
      <c r="H30" s="164">
        <f>[2]OTCHET!H90+[2]OTCHET!H93+[2]OTCHET!H94</f>
        <v>0</v>
      </c>
      <c r="I30" s="164">
        <f>[2]OTCHET!I90+[2]OTCHET!I93+[2]OTCHET!I94</f>
        <v>0</v>
      </c>
      <c r="J30" s="165">
        <f>[2]OTCHET!J90+[2]OTCHET!J93+[2]OTCHET!J94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[2]OTCHET!E106</f>
        <v>0</v>
      </c>
      <c r="F31" s="168">
        <f t="shared" si="1"/>
        <v>745</v>
      </c>
      <c r="G31" s="169">
        <f>[2]OTCHET!G106</f>
        <v>745</v>
      </c>
      <c r="H31" s="170">
        <f>[2]OTCHET!H106</f>
        <v>0</v>
      </c>
      <c r="I31" s="170">
        <f>[2]OTCHET!I106</f>
        <v>0</v>
      </c>
      <c r="J31" s="171">
        <f>[2]OTCHET!J106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[2]OTCHET!E110+[2]OTCHET!E119+[2]OTCHET!E135+[2]OTCHET!E136</f>
        <v>0</v>
      </c>
      <c r="F32" s="168">
        <f t="shared" si="1"/>
        <v>-1000</v>
      </c>
      <c r="G32" s="169">
        <f>[2]OTCHET!G110+[2]OTCHET!G119+[2]OTCHET!G135+[2]OTCHET!G136</f>
        <v>0</v>
      </c>
      <c r="H32" s="170">
        <f>[2]OTCHET!H110+[2]OTCHET!H119+[2]OTCHET!H135+[2]OTCHET!H136</f>
        <v>0</v>
      </c>
      <c r="I32" s="170">
        <f>[2]OTCHET!I110+[2]OTCHET!I119+[2]OTCHET!I135+[2]OTCHET!I136</f>
        <v>0</v>
      </c>
      <c r="J32" s="171">
        <f>[2]OTCHET!J110+[2]OTCHET!J119+[2]OTCHET!J135+[2]OTCHET!J136</f>
        <v>-1000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[2]OTCHET!E123</f>
        <v>0</v>
      </c>
      <c r="F33" s="120">
        <f t="shared" si="1"/>
        <v>0</v>
      </c>
      <c r="G33" s="121">
        <f>[2]OTCHET!G123</f>
        <v>0</v>
      </c>
      <c r="H33" s="122">
        <f>[2]OTCHET!H123</f>
        <v>0</v>
      </c>
      <c r="I33" s="122">
        <f>[2]OTCHET!I123</f>
        <v>0</v>
      </c>
      <c r="J33" s="123">
        <f>[2]OTCHET!J123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+[2]OTCHET!E137</f>
        <v>0</v>
      </c>
      <c r="F36" s="191">
        <f t="shared" si="1"/>
        <v>0</v>
      </c>
      <c r="G36" s="192">
        <f>+[2]OTCHET!G137</f>
        <v>0</v>
      </c>
      <c r="H36" s="193">
        <f>+[2]OTCHET!H137</f>
        <v>0</v>
      </c>
      <c r="I36" s="193">
        <f>+[2]OTCHET!I137</f>
        <v>0</v>
      </c>
      <c r="J36" s="194">
        <f>+[2]OTCHET!J137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[2]OTCHET!E140+[2]OTCHET!E149+[2]OTCHET!E158</f>
        <v>0</v>
      </c>
      <c r="F37" s="199">
        <f t="shared" si="1"/>
        <v>0</v>
      </c>
      <c r="G37" s="200">
        <f>[2]OTCHET!G140+[2]OTCHET!G149+[2]OTCHET!G158</f>
        <v>0</v>
      </c>
      <c r="H37" s="201">
        <f>[2]OTCHET!H140+[2]OTCHET!H149+[2]OTCHET!H158</f>
        <v>0</v>
      </c>
      <c r="I37" s="201">
        <f>[2]OTCHET!I140+[2]OTCHET!I149+[2]OTCHET!I158</f>
        <v>0</v>
      </c>
      <c r="J37" s="202">
        <f>[2]OTCHET!J140+[2]OTCHET!J149+[2]OTCHET!J158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164094</v>
      </c>
      <c r="G38" s="210">
        <f t="shared" si="3"/>
        <v>116619</v>
      </c>
      <c r="H38" s="211">
        <f t="shared" si="3"/>
        <v>0</v>
      </c>
      <c r="I38" s="211">
        <f t="shared" si="3"/>
        <v>1985</v>
      </c>
      <c r="J38" s="212">
        <f t="shared" si="3"/>
        <v>45490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141362</v>
      </c>
      <c r="G39" s="222">
        <f t="shared" si="4"/>
        <v>95872</v>
      </c>
      <c r="H39" s="223">
        <f t="shared" si="4"/>
        <v>0</v>
      </c>
      <c r="I39" s="223">
        <f t="shared" si="4"/>
        <v>0</v>
      </c>
      <c r="J39" s="224">
        <f t="shared" si="4"/>
        <v>45490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[2]OTCHET!E187</f>
        <v>0</v>
      </c>
      <c r="F40" s="229">
        <f t="shared" si="1"/>
        <v>103362</v>
      </c>
      <c r="G40" s="230">
        <f>[2]OTCHET!G187</f>
        <v>90466</v>
      </c>
      <c r="H40" s="231">
        <f>[2]OTCHET!H187</f>
        <v>0</v>
      </c>
      <c r="I40" s="231">
        <f>[2]OTCHET!I187</f>
        <v>0</v>
      </c>
      <c r="J40" s="232">
        <f>[2]OTCHET!J187</f>
        <v>12896</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[2]OTCHET!E190</f>
        <v>0</v>
      </c>
      <c r="F41" s="237">
        <f t="shared" si="1"/>
        <v>5932</v>
      </c>
      <c r="G41" s="238">
        <f>[2]OTCHET!G190</f>
        <v>5406</v>
      </c>
      <c r="H41" s="239">
        <f>[2]OTCHET!H190</f>
        <v>0</v>
      </c>
      <c r="I41" s="239">
        <f>[2]OTCHET!I190</f>
        <v>0</v>
      </c>
      <c r="J41" s="240">
        <f>[2]OTCHET!J190</f>
        <v>526</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+[2]OTCHET!E196+[2]OTCHET!E204</f>
        <v>0</v>
      </c>
      <c r="F42" s="244">
        <f t="shared" si="1"/>
        <v>32068</v>
      </c>
      <c r="G42" s="245">
        <f>+[2]OTCHET!G196+[2]OTCHET!G204</f>
        <v>0</v>
      </c>
      <c r="H42" s="246">
        <f>+[2]OTCHET!H196+[2]OTCHET!H204</f>
        <v>0</v>
      </c>
      <c r="I42" s="246">
        <f>+[2]OTCHET!I196+[2]OTCHET!I204</f>
        <v>0</v>
      </c>
      <c r="J42" s="247">
        <f>+[2]OTCHET!J196+[2]OTCHET!J204</f>
        <v>32068</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+[2]OTCHET!E205+[2]OTCHET!E223+[2]OTCHET!E274</f>
        <v>0</v>
      </c>
      <c r="F43" s="250">
        <f t="shared" si="1"/>
        <v>22732</v>
      </c>
      <c r="G43" s="251">
        <f>+[2]OTCHET!G205+[2]OTCHET!G223+[2]OTCHET!G274</f>
        <v>20747</v>
      </c>
      <c r="H43" s="252">
        <f>+[2]OTCHET!H205+[2]OTCHET!H223+[2]OTCHET!H274</f>
        <v>0</v>
      </c>
      <c r="I43" s="252">
        <f>+[2]OTCHET!I205+[2]OTCHET!I223+[2]OTCHET!I274</f>
        <v>1985</v>
      </c>
      <c r="J43" s="253">
        <f>+[2]OTCHET!J205+[2]OTCHET!J223+[2]OTCHET!J274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+[2]OTCHET!E227+[2]OTCHET!E233+[2]OTCHET!E236+[2]OTCHET!E237+[2]OTCHET!E238+[2]OTCHET!E239+[2]OTCHET!E243</f>
        <v>0</v>
      </c>
      <c r="F44" s="120">
        <f t="shared" si="1"/>
        <v>0</v>
      </c>
      <c r="G44" s="121">
        <f>+[2]OTCHET!G227+[2]OTCHET!G233+[2]OTCHET!G236+[2]OTCHET!G237+[2]OTCHET!G238+[2]OTCHET!G239+[2]OTCHET!G243</f>
        <v>0</v>
      </c>
      <c r="H44" s="122">
        <f>+[2]OTCHET!H227+[2]OTCHET!H233+[2]OTCHET!H236+[2]OTCHET!H237+[2]OTCHET!H238+[2]OTCHET!H239+[2]OTCHET!H243</f>
        <v>0</v>
      </c>
      <c r="I44" s="122">
        <f>+[2]OTCHET!I227+[2]OTCHET!I233+[2]OTCHET!I236+[2]OTCHET!I237+[2]OTCHET!I238+[2]OTCHET!I239+[2]OTCHET!I243</f>
        <v>0</v>
      </c>
      <c r="J44" s="123">
        <f>+[2]OTCHET!J227+[2]OTCHET!J233+[2]OTCHET!J236+[2]OTCHET!J237+[2]OTCHET!J238+[2]OTCHET!J239+[2]OTCHET!J243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+[2]OTCHET!E236+[2]OTCHET!E237+[2]OTCHET!E238+[2]OTCHET!E239+[2]OTCHET!E246+[2]OTCHET!E247+[2]OTCHET!E251</f>
        <v>0</v>
      </c>
      <c r="F45" s="256">
        <f t="shared" si="1"/>
        <v>0</v>
      </c>
      <c r="G45" s="257">
        <f>+[2]OTCHET!G236+[2]OTCHET!G237+[2]OTCHET!G238+[2]OTCHET!G239+[2]OTCHET!G246+[2]OTCHET!G247+[2]OTCHET!G251</f>
        <v>0</v>
      </c>
      <c r="H45" s="258">
        <f>+[2]OTCHET!H236+[2]OTCHET!H237+[2]OTCHET!H238+[2]OTCHET!H239+[2]OTCHET!H246+[2]OTCHET!H247+[2]OTCHET!H251</f>
        <v>0</v>
      </c>
      <c r="I45" s="259">
        <f>+[2]OTCHET!I236+[2]OTCHET!I237+[2]OTCHET!I238+[2]OTCHET!I239+[2]OTCHET!I246+[2]OTCHET!I247+[2]OTCHET!I251</f>
        <v>0</v>
      </c>
      <c r="J45" s="260">
        <f>+[2]OTCHET!J236+[2]OTCHET!J237+[2]OTCHET!J238+[2]OTCHET!J239+[2]OTCHET!J246+[2]OTCHET!J247+[2]OTCHET!J251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+[2]OTCHET!E258+[2]OTCHET!E259+[2]OTCHET!E260+[2]OTCHET!E261</f>
        <v>0</v>
      </c>
      <c r="F46" s="250">
        <f t="shared" si="1"/>
        <v>0</v>
      </c>
      <c r="G46" s="251">
        <f>+[2]OTCHET!G258+[2]OTCHET!G259+[2]OTCHET!G260+[2]OTCHET!G261</f>
        <v>0</v>
      </c>
      <c r="H46" s="252">
        <f>+[2]OTCHET!H258+[2]OTCHET!H259+[2]OTCHET!H260+[2]OTCHET!H261</f>
        <v>0</v>
      </c>
      <c r="I46" s="252">
        <f>+[2]OTCHET!I258+[2]OTCHET!I259+[2]OTCHET!I260+[2]OTCHET!I261</f>
        <v>0</v>
      </c>
      <c r="J46" s="253">
        <f>+[2]OTCHET!J258+[2]OTCHET!J259+[2]OTCHET!J260+[2]OTCHET!J261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+[2]OTCHET!E259</f>
        <v>0</v>
      </c>
      <c r="F47" s="256">
        <f t="shared" si="1"/>
        <v>0</v>
      </c>
      <c r="G47" s="257">
        <f>+[2]OTCHET!G259</f>
        <v>0</v>
      </c>
      <c r="H47" s="258">
        <f>+[2]OTCHET!H259</f>
        <v>0</v>
      </c>
      <c r="I47" s="259">
        <f>+[2]OTCHET!I259</f>
        <v>0</v>
      </c>
      <c r="J47" s="260">
        <f>+[2]OTCHET!J259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+[2]OTCHET!E268+[2]OTCHET!E272+[2]OTCHET!E273</f>
        <v>0</v>
      </c>
      <c r="F48" s="168">
        <f t="shared" si="1"/>
        <v>0</v>
      </c>
      <c r="G48" s="163">
        <f>+[2]OTCHET!G268+[2]OTCHET!G272+[2]OTCHET!G273</f>
        <v>0</v>
      </c>
      <c r="H48" s="164">
        <f>+[2]OTCHET!H268+[2]OTCHET!H272+[2]OTCHET!H273</f>
        <v>0</v>
      </c>
      <c r="I48" s="164">
        <f>+[2]OTCHET!I268+[2]OTCHET!I272+[2]OTCHET!I273</f>
        <v>0</v>
      </c>
      <c r="J48" s="165">
        <f>+[2]OTCHET!J268+[2]OTCHET!J272+[2]OTCHET!J273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[2]OTCHET!E278+[2]OTCHET!E279+[2]OTCHET!E287+[2]OTCHET!E290</f>
        <v>0</v>
      </c>
      <c r="F49" s="168">
        <f t="shared" si="1"/>
        <v>0</v>
      </c>
      <c r="G49" s="169">
        <f>[2]OTCHET!G278+[2]OTCHET!G279+[2]OTCHET!G287+[2]OTCHET!G290</f>
        <v>0</v>
      </c>
      <c r="H49" s="170">
        <f>[2]OTCHET!H278+[2]OTCHET!H279+[2]OTCHET!H287+[2]OTCHET!H290</f>
        <v>0</v>
      </c>
      <c r="I49" s="170">
        <f>[2]OTCHET!I278+[2]OTCHET!I279+[2]OTCHET!I287+[2]OTCHET!I290</f>
        <v>0</v>
      </c>
      <c r="J49" s="171">
        <f>[2]OTCHET!J278+[2]OTCHET!J279+[2]OTCHET!J287+[2]OTCHET!J290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+[2]OTCHET!E291</f>
        <v>0</v>
      </c>
      <c r="F50" s="168">
        <f t="shared" si="1"/>
        <v>0</v>
      </c>
      <c r="G50" s="169">
        <f>+[2]OTCHET!G291</f>
        <v>0</v>
      </c>
      <c r="H50" s="170">
        <f>+[2]OTCHET!H291</f>
        <v>0</v>
      </c>
      <c r="I50" s="170">
        <f>+[2]OTCHET!I291</f>
        <v>0</v>
      </c>
      <c r="J50" s="171">
        <f>+[2]OTCHET!J291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+[2]OTCHET!E275</f>
        <v>0</v>
      </c>
      <c r="F51" s="120">
        <f>+G51+H51+I51+J51</f>
        <v>0</v>
      </c>
      <c r="G51" s="121">
        <f>+[2]OTCHET!G275</f>
        <v>0</v>
      </c>
      <c r="H51" s="122">
        <f>+[2]OTCHET!H275</f>
        <v>0</v>
      </c>
      <c r="I51" s="122">
        <f>+[2]OTCHET!I275</f>
        <v>0</v>
      </c>
      <c r="J51" s="123">
        <f>+[2]OTCHET!J275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+[2]OTCHET!E296</f>
        <v>0</v>
      </c>
      <c r="F52" s="120">
        <f t="shared" si="1"/>
        <v>0</v>
      </c>
      <c r="G52" s="121">
        <f>+[2]OTCHET!G296</f>
        <v>0</v>
      </c>
      <c r="H52" s="122">
        <f>+[2]OTCHET!H296</f>
        <v>0</v>
      </c>
      <c r="I52" s="122">
        <f>+[2]OTCHET!I296</f>
        <v>0</v>
      </c>
      <c r="J52" s="123">
        <f>+[2]OTCHET!J296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[2]OTCHET!E297</f>
        <v>0</v>
      </c>
      <c r="F53" s="267">
        <f t="shared" si="1"/>
        <v>0</v>
      </c>
      <c r="G53" s="268">
        <f>[2]OTCHET!G297</f>
        <v>0</v>
      </c>
      <c r="H53" s="269">
        <f>[2]OTCHET!H297</f>
        <v>0</v>
      </c>
      <c r="I53" s="269">
        <f>[2]OTCHET!I297</f>
        <v>0</v>
      </c>
      <c r="J53" s="270">
        <f>[2]OTCHET!J297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[2]OTCHET!E299</f>
        <v>0</v>
      </c>
      <c r="F54" s="275">
        <f t="shared" si="1"/>
        <v>0</v>
      </c>
      <c r="G54" s="276">
        <f>[2]OTCHET!G299</f>
        <v>0</v>
      </c>
      <c r="H54" s="277">
        <f>[2]OTCHET!H299</f>
        <v>0</v>
      </c>
      <c r="I54" s="277">
        <f>[2]OTCHET!I299</f>
        <v>0</v>
      </c>
      <c r="J54" s="278">
        <f>[2]OTCHET!J299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+[2]OTCHET!E300</f>
        <v>0</v>
      </c>
      <c r="F55" s="284">
        <f t="shared" si="1"/>
        <v>0</v>
      </c>
      <c r="G55" s="285">
        <f>+[2]OTCHET!G300</f>
        <v>0</v>
      </c>
      <c r="H55" s="286">
        <f>+[2]OTCHET!H300</f>
        <v>0</v>
      </c>
      <c r="I55" s="286">
        <f>+[2]OTCHET!I300</f>
        <v>0</v>
      </c>
      <c r="J55" s="287">
        <f>+[2]OTCHET!J300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114627</v>
      </c>
      <c r="G56" s="294">
        <f t="shared" si="5"/>
        <v>69137</v>
      </c>
      <c r="H56" s="295">
        <f t="shared" si="5"/>
        <v>0</v>
      </c>
      <c r="I56" s="296">
        <f t="shared" si="5"/>
        <v>0</v>
      </c>
      <c r="J56" s="297">
        <f t="shared" si="5"/>
        <v>45490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+[2]OTCHET!E364+[2]OTCHET!E378+[2]OTCHET!E391</f>
        <v>0</v>
      </c>
      <c r="F57" s="299">
        <f t="shared" si="1"/>
        <v>0</v>
      </c>
      <c r="G57" s="300">
        <f>+[2]OTCHET!G364+[2]OTCHET!G378+[2]OTCHET!G391</f>
        <v>0</v>
      </c>
      <c r="H57" s="301">
        <f>+[2]OTCHET!H364+[2]OTCHET!H378+[2]OTCHET!H391</f>
        <v>0</v>
      </c>
      <c r="I57" s="301">
        <f>+[2]OTCHET!I364+[2]OTCHET!I378+[2]OTCHET!I391</f>
        <v>0</v>
      </c>
      <c r="J57" s="302">
        <f>+[2]OTCHET!J364+[2]OTCHET!J378+[2]OTCHET!J391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+[2]OTCHET!E386+[2]OTCHET!E394+[2]OTCHET!E399+[2]OTCHET!E402+[2]OTCHET!E405+[2]OTCHET!E408+[2]OTCHET!E409+[2]OTCHET!E412+[2]OTCHET!E425+[2]OTCHET!E426+[2]OTCHET!E427+[2]OTCHET!E428+[2]OTCHET!E429</f>
        <v>0</v>
      </c>
      <c r="F58" s="304">
        <f t="shared" si="1"/>
        <v>69137</v>
      </c>
      <c r="G58" s="305">
        <f>+[2]OTCHET!G386+[2]OTCHET!G394+[2]OTCHET!G399+[2]OTCHET!G402+[2]OTCHET!G405+[2]OTCHET!G408+[2]OTCHET!G409+[2]OTCHET!G412+[2]OTCHET!G425+[2]OTCHET!G426+[2]OTCHET!G427+[2]OTCHET!G428+[2]OTCHET!G429</f>
        <v>69137</v>
      </c>
      <c r="H58" s="306">
        <f>+[2]OTCHET!H386+[2]OTCHET!H394+[2]OTCHET!H399+[2]OTCHET!H402+[2]OTCHET!H405+[2]OTCHET!H408+[2]OTCHET!H409+[2]OTCHET!H412+[2]OTCHET!H425+[2]OTCHET!H426+[2]OTCHET!H427+[2]OTCHET!H428+[2]OTCHET!H429</f>
        <v>0</v>
      </c>
      <c r="I58" s="306">
        <f>+[2]OTCHET!I386+[2]OTCHET!I394+[2]OTCHET!I399+[2]OTCHET!I402+[2]OTCHET!I405+[2]OTCHET!I408+[2]OTCHET!I409+[2]OTCHET!I412+[2]OTCHET!I425+[2]OTCHET!I426+[2]OTCHET!I427+[2]OTCHET!I428+[2]OTCHET!I429</f>
        <v>0</v>
      </c>
      <c r="J58" s="307">
        <f>+[2]OTCHET!J386+[2]OTCHET!J394+[2]OTCHET!J399+[2]OTCHET!J402+[2]OTCHET!J405+[2]OTCHET!J408+[2]OTCHET!J409+[2]OTCHET!J412+[2]OTCHET!J425+[2]OTCHET!J426+[2]OTCHET!J427+[2]OTCHET!J428+[2]OTCHET!J429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+[2]OTCHET!E425+[2]OTCHET!E426+[2]OTCHET!E427+[2]OTCHET!E428+[2]OTCHET!E429</f>
        <v>0</v>
      </c>
      <c r="F59" s="309">
        <f t="shared" si="1"/>
        <v>0</v>
      </c>
      <c r="G59" s="310">
        <f>+[2]OTCHET!G425+[2]OTCHET!G426+[2]OTCHET!G427+[2]OTCHET!G428+[2]OTCHET!G429</f>
        <v>0</v>
      </c>
      <c r="H59" s="311">
        <f>+[2]OTCHET!H425+[2]OTCHET!H426+[2]OTCHET!H427+[2]OTCHET!H428+[2]OTCHET!H429</f>
        <v>0</v>
      </c>
      <c r="I59" s="311">
        <f>+[2]OTCHET!I425+[2]OTCHET!I426+[2]OTCHET!I427+[2]OTCHET!I428+[2]OTCHET!I429</f>
        <v>0</v>
      </c>
      <c r="J59" s="312">
        <f>+[2]OTCHET!J425+[2]OTCHET!J426+[2]OTCHET!J427+[2]OTCHET!J428+[2]OTCHET!J429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[2]OTCHET!E408</f>
        <v>0</v>
      </c>
      <c r="F60" s="316">
        <f t="shared" si="1"/>
        <v>0</v>
      </c>
      <c r="G60" s="317">
        <f>[2]OTCHET!G408</f>
        <v>0</v>
      </c>
      <c r="H60" s="318">
        <f>[2]OTCHET!H408</f>
        <v>0</v>
      </c>
      <c r="I60" s="318">
        <f>[2]OTCHET!I408</f>
        <v>0</v>
      </c>
      <c r="J60" s="319">
        <f>[2]OTCHET!J408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[2]OTCHET!E415</f>
        <v>0</v>
      </c>
      <c r="F62" s="199">
        <f t="shared" si="1"/>
        <v>45490</v>
      </c>
      <c r="G62" s="200">
        <f>[2]OTCHET!G415</f>
        <v>0</v>
      </c>
      <c r="H62" s="201">
        <f>[2]OTCHET!H415</f>
        <v>0</v>
      </c>
      <c r="I62" s="201">
        <f>[2]OTCHET!I415</f>
        <v>0</v>
      </c>
      <c r="J62" s="202">
        <f>[2]OTCHET!J415</f>
        <v>45490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+[2]OTCHET!E252</f>
        <v>0</v>
      </c>
      <c r="F63" s="328">
        <f t="shared" si="1"/>
        <v>0</v>
      </c>
      <c r="G63" s="329">
        <f>+[2]OTCHET!G252</f>
        <v>0</v>
      </c>
      <c r="H63" s="330">
        <f>+[2]OTCHET!H252</f>
        <v>0</v>
      </c>
      <c r="I63" s="330">
        <f>+[2]OTCHET!I252</f>
        <v>0</v>
      </c>
      <c r="J63" s="331">
        <f>+[2]OTCHET!J252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-34884</v>
      </c>
      <c r="G64" s="337">
        <f t="shared" si="6"/>
        <v>-31899</v>
      </c>
      <c r="H64" s="338">
        <f t="shared" si="6"/>
        <v>0</v>
      </c>
      <c r="I64" s="338">
        <f t="shared" si="6"/>
        <v>-1985</v>
      </c>
      <c r="J64" s="339">
        <f t="shared" si="6"/>
        <v>-1000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34884</v>
      </c>
      <c r="G66" s="349">
        <f t="shared" ref="G66:L66" si="8">SUM(+G68+G76+G77+G84+G85+G86+G89+G90+G91+G92+G93+G94+G95)</f>
        <v>31899</v>
      </c>
      <c r="H66" s="350">
        <f>SUM(+H68+H76+H77+H84+H85+H86+H89+H90+H91+H92+H93+H94+H95)</f>
        <v>0</v>
      </c>
      <c r="I66" s="350">
        <f>SUM(+I68+I76+I77+I84+I85+I86+I89+I90+I91+I92+I93+I94+I95)</f>
        <v>1985</v>
      </c>
      <c r="J66" s="351">
        <f>SUM(+J68+J76+J77+J84+J85+J86+J89+J90+J91+J92+J93+J94+J95)</f>
        <v>1000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+[2]OTCHET!E485+[2]OTCHET!E486+[2]OTCHET!E489+[2]OTCHET!E490+[2]OTCHET!E493+[2]OTCHET!E494+[2]OTCHET!E498</f>
        <v>0</v>
      </c>
      <c r="F69" s="367">
        <f t="shared" si="1"/>
        <v>0</v>
      </c>
      <c r="G69" s="368">
        <f>+[2]OTCHET!G485+[2]OTCHET!G486+[2]OTCHET!G489+[2]OTCHET!G490+[2]OTCHET!G493+[2]OTCHET!G494+[2]OTCHET!G498</f>
        <v>0</v>
      </c>
      <c r="H69" s="369">
        <f>+[2]OTCHET!H485+[2]OTCHET!H486+[2]OTCHET!H489+[2]OTCHET!H490+[2]OTCHET!H493+[2]OTCHET!H494+[2]OTCHET!H498</f>
        <v>0</v>
      </c>
      <c r="I69" s="369">
        <f>+[2]OTCHET!I485+[2]OTCHET!I486+[2]OTCHET!I489+[2]OTCHET!I490+[2]OTCHET!I493+[2]OTCHET!I494+[2]OTCHET!I498</f>
        <v>0</v>
      </c>
      <c r="J69" s="370">
        <f>+[2]OTCHET!J485+[2]OTCHET!J486+[2]OTCHET!J489+[2]OTCHET!J490+[2]OTCHET!J493+[2]OTCHET!J494+[2]OTCHET!J498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+[2]OTCHET!E487+[2]OTCHET!E488+[2]OTCHET!E491+[2]OTCHET!E492+[2]OTCHET!E495+[2]OTCHET!E496+[2]OTCHET!E497+[2]OTCHET!E499</f>
        <v>0</v>
      </c>
      <c r="F70" s="375">
        <f t="shared" si="1"/>
        <v>0</v>
      </c>
      <c r="G70" s="376">
        <f>+[2]OTCHET!G487+[2]OTCHET!G488+[2]OTCHET!G491+[2]OTCHET!G492+[2]OTCHET!G495+[2]OTCHET!G496+[2]OTCHET!G497+[2]OTCHET!G499</f>
        <v>0</v>
      </c>
      <c r="H70" s="377">
        <f>+[2]OTCHET!H487+[2]OTCHET!H488+[2]OTCHET!H491+[2]OTCHET!H492+[2]OTCHET!H495+[2]OTCHET!H496+[2]OTCHET!H497+[2]OTCHET!H499</f>
        <v>0</v>
      </c>
      <c r="I70" s="377">
        <f>+[2]OTCHET!I487+[2]OTCHET!I488+[2]OTCHET!I491+[2]OTCHET!I492+[2]OTCHET!I495+[2]OTCHET!I496+[2]OTCHET!I497+[2]OTCHET!I499</f>
        <v>0</v>
      </c>
      <c r="J70" s="378">
        <f>+[2]OTCHET!J487+[2]OTCHET!J488+[2]OTCHET!J491+[2]OTCHET!J492+[2]OTCHET!J495+[2]OTCHET!J496+[2]OTCHET!J497+[2]OTCHET!J499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+[2]OTCHET!E500</f>
        <v>0</v>
      </c>
      <c r="F71" s="375">
        <f t="shared" si="1"/>
        <v>0</v>
      </c>
      <c r="G71" s="376">
        <f>+[2]OTCHET!G500</f>
        <v>0</v>
      </c>
      <c r="H71" s="377">
        <f>+[2]OTCHET!H500</f>
        <v>0</v>
      </c>
      <c r="I71" s="377">
        <f>+[2]OTCHET!I500</f>
        <v>0</v>
      </c>
      <c r="J71" s="378">
        <f>+[2]OTCHET!J500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+[2]OTCHET!E505</f>
        <v>0</v>
      </c>
      <c r="F72" s="375">
        <f t="shared" si="1"/>
        <v>0</v>
      </c>
      <c r="G72" s="376">
        <f>+[2]OTCHET!G505</f>
        <v>0</v>
      </c>
      <c r="H72" s="377">
        <f>+[2]OTCHET!H505</f>
        <v>0</v>
      </c>
      <c r="I72" s="377">
        <f>+[2]OTCHET!I505</f>
        <v>0</v>
      </c>
      <c r="J72" s="378">
        <f>+[2]OTCHET!J505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+[2]OTCHET!E545</f>
        <v>0</v>
      </c>
      <c r="F73" s="375">
        <f t="shared" si="1"/>
        <v>0</v>
      </c>
      <c r="G73" s="376">
        <f>+[2]OTCHET!G545</f>
        <v>0</v>
      </c>
      <c r="H73" s="377">
        <f>+[2]OTCHET!H545</f>
        <v>0</v>
      </c>
      <c r="I73" s="377">
        <f>+[2]OTCHET!I545</f>
        <v>0</v>
      </c>
      <c r="J73" s="378">
        <f>+[2]OTCHET!J545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+[2]OTCHET!E584+[2]OTCHET!E585</f>
        <v>0</v>
      </c>
      <c r="F74" s="375">
        <f t="shared" si="1"/>
        <v>0</v>
      </c>
      <c r="G74" s="376">
        <f>+[2]OTCHET!G584+[2]OTCHET!G585</f>
        <v>0</v>
      </c>
      <c r="H74" s="377">
        <f>+[2]OTCHET!H584+[2]OTCHET!H585</f>
        <v>0</v>
      </c>
      <c r="I74" s="377">
        <f>+[2]OTCHET!I584+[2]OTCHET!I585</f>
        <v>0</v>
      </c>
      <c r="J74" s="378">
        <f>+[2]OTCHET!J584+[2]OTCHET!J585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+[2]OTCHET!E586+[2]OTCHET!E587+[2]OTCHET!E588</f>
        <v>0</v>
      </c>
      <c r="F75" s="382">
        <f t="shared" si="1"/>
        <v>0</v>
      </c>
      <c r="G75" s="383">
        <f>+[2]OTCHET!G586+[2]OTCHET!G587+[2]OTCHET!G588</f>
        <v>0</v>
      </c>
      <c r="H75" s="384">
        <f>+[2]OTCHET!H586+[2]OTCHET!H587+[2]OTCHET!H588</f>
        <v>0</v>
      </c>
      <c r="I75" s="384">
        <f>+[2]OTCHET!I586+[2]OTCHET!I587+[2]OTCHET!I588</f>
        <v>0</v>
      </c>
      <c r="J75" s="385">
        <f>+[2]OTCHET!J586+[2]OTCHET!J587+[2]OTCHET!J588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[2]OTCHET!E464</f>
        <v>0</v>
      </c>
      <c r="F76" s="299">
        <f t="shared" si="1"/>
        <v>0</v>
      </c>
      <c r="G76" s="300">
        <f>[2]OTCHET!G464</f>
        <v>0</v>
      </c>
      <c r="H76" s="301">
        <f>[2]OTCHET!H464</f>
        <v>0</v>
      </c>
      <c r="I76" s="301">
        <f>[2]OTCHET!I464</f>
        <v>0</v>
      </c>
      <c r="J76" s="302">
        <f>[2]OTCHET!J464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+[2]OTCHET!E469+[2]OTCHET!E472</f>
        <v>0</v>
      </c>
      <c r="F78" s="367">
        <f t="shared" si="1"/>
        <v>0</v>
      </c>
      <c r="G78" s="368">
        <f>+[2]OTCHET!G469+[2]OTCHET!G472</f>
        <v>0</v>
      </c>
      <c r="H78" s="369">
        <f>+[2]OTCHET!H469+[2]OTCHET!H472</f>
        <v>0</v>
      </c>
      <c r="I78" s="369">
        <f>+[2]OTCHET!I469+[2]OTCHET!I472</f>
        <v>0</v>
      </c>
      <c r="J78" s="370">
        <f>+[2]OTCHET!J469+[2]OTCHET!J472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+[2]OTCHET!E470+[2]OTCHET!E473</f>
        <v>0</v>
      </c>
      <c r="F79" s="375">
        <f t="shared" si="1"/>
        <v>0</v>
      </c>
      <c r="G79" s="376">
        <f>+[2]OTCHET!G470+[2]OTCHET!G473</f>
        <v>0</v>
      </c>
      <c r="H79" s="377">
        <f>+[2]OTCHET!H470+[2]OTCHET!H473</f>
        <v>0</v>
      </c>
      <c r="I79" s="377">
        <f>+[2]OTCHET!I470+[2]OTCHET!I473</f>
        <v>0</v>
      </c>
      <c r="J79" s="378">
        <f>+[2]OTCHET!J470+[2]OTCHET!J473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[2]OTCHET!E474</f>
        <v>0</v>
      </c>
      <c r="F80" s="375">
        <f t="shared" si="1"/>
        <v>0</v>
      </c>
      <c r="G80" s="376">
        <f>[2]OTCHET!G474</f>
        <v>0</v>
      </c>
      <c r="H80" s="377">
        <f>[2]OTCHET!H474</f>
        <v>0</v>
      </c>
      <c r="I80" s="377">
        <f>[2]OTCHET!I474</f>
        <v>0</v>
      </c>
      <c r="J80" s="378">
        <f>[2]OTCHET!J474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+[2]OTCHET!E482</f>
        <v>0</v>
      </c>
      <c r="F82" s="375">
        <f t="shared" si="1"/>
        <v>0</v>
      </c>
      <c r="G82" s="376">
        <f>+[2]OTCHET!G482</f>
        <v>0</v>
      </c>
      <c r="H82" s="377">
        <f>+[2]OTCHET!H482</f>
        <v>0</v>
      </c>
      <c r="I82" s="377">
        <f>+[2]OTCHET!I482</f>
        <v>0</v>
      </c>
      <c r="J82" s="378">
        <f>+[2]OTCHET!J482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+[2]OTCHET!E483</f>
        <v>0</v>
      </c>
      <c r="F83" s="382">
        <f t="shared" si="1"/>
        <v>0</v>
      </c>
      <c r="G83" s="383">
        <f>+[2]OTCHET!G483</f>
        <v>0</v>
      </c>
      <c r="H83" s="384">
        <f>+[2]OTCHET!H483</f>
        <v>0</v>
      </c>
      <c r="I83" s="384">
        <f>+[2]OTCHET!I483</f>
        <v>0</v>
      </c>
      <c r="J83" s="385">
        <f>+[2]OTCHET!J483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[2]OTCHET!E538</f>
        <v>0</v>
      </c>
      <c r="F84" s="299">
        <f t="shared" si="1"/>
        <v>0</v>
      </c>
      <c r="G84" s="300">
        <f>[2]OTCHET!G538</f>
        <v>0</v>
      </c>
      <c r="H84" s="301">
        <f>[2]OTCHET!H538</f>
        <v>0</v>
      </c>
      <c r="I84" s="301">
        <f>[2]OTCHET!I538</f>
        <v>0</v>
      </c>
      <c r="J84" s="302">
        <f>[2]OTCHET!J538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[2]OTCHET!E539</f>
        <v>0</v>
      </c>
      <c r="F85" s="304">
        <f t="shared" si="1"/>
        <v>0</v>
      </c>
      <c r="G85" s="305">
        <f>[2]OTCHET!G539</f>
        <v>0</v>
      </c>
      <c r="H85" s="306">
        <f>[2]OTCHET!H539</f>
        <v>0</v>
      </c>
      <c r="I85" s="306">
        <f>[2]OTCHET!I539</f>
        <v>0</v>
      </c>
      <c r="J85" s="307">
        <f>[2]OTCHET!J539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34899</v>
      </c>
      <c r="G86" s="310">
        <f t="shared" ref="G86:M86" si="11">+G87+G88</f>
        <v>33899</v>
      </c>
      <c r="H86" s="311">
        <f>+H87+H88</f>
        <v>0</v>
      </c>
      <c r="I86" s="311">
        <f>+I87+I88</f>
        <v>0</v>
      </c>
      <c r="J86" s="312">
        <f>+J87+J88</f>
        <v>1000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+[2]OTCHET!E506+[2]OTCHET!E515+[2]OTCHET!E519+[2]OTCHET!E546</f>
        <v>0</v>
      </c>
      <c r="F87" s="367">
        <f t="shared" si="1"/>
        <v>0</v>
      </c>
      <c r="G87" s="368">
        <f>+[2]OTCHET!G506+[2]OTCHET!G515+[2]OTCHET!G519+[2]OTCHET!G546</f>
        <v>0</v>
      </c>
      <c r="H87" s="369">
        <f>+[2]OTCHET!H506+[2]OTCHET!H515+[2]OTCHET!H519+[2]OTCHET!H546</f>
        <v>0</v>
      </c>
      <c r="I87" s="369">
        <f>+[2]OTCHET!I506+[2]OTCHET!I515+[2]OTCHET!I519+[2]OTCHET!I546</f>
        <v>0</v>
      </c>
      <c r="J87" s="370">
        <f>+[2]OTCHET!J506+[2]OTCHET!J515+[2]OTCHET!J519+[2]OTCHET!J546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+[2]OTCHET!E524+[2]OTCHET!E527+[2]OTCHET!E547</f>
        <v>0</v>
      </c>
      <c r="F88" s="382">
        <f t="shared" si="1"/>
        <v>34899</v>
      </c>
      <c r="G88" s="383">
        <f>+[2]OTCHET!G524+[2]OTCHET!G527+[2]OTCHET!G547</f>
        <v>33899</v>
      </c>
      <c r="H88" s="384">
        <f>+[2]OTCHET!H524+[2]OTCHET!H527+[2]OTCHET!H547</f>
        <v>0</v>
      </c>
      <c r="I88" s="384">
        <f>+[2]OTCHET!I524+[2]OTCHET!I527+[2]OTCHET!I547</f>
        <v>0</v>
      </c>
      <c r="J88" s="385">
        <f>+[2]OTCHET!J524+[2]OTCHET!J527+[2]OTCHET!J547</f>
        <v>1000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[2]OTCHET!E534</f>
        <v>0</v>
      </c>
      <c r="F89" s="299">
        <f t="shared" ref="F89:F96" si="12">+G89+H89+I89+J89</f>
        <v>0</v>
      </c>
      <c r="G89" s="300">
        <f>[2]OTCHET!G534</f>
        <v>0</v>
      </c>
      <c r="H89" s="301">
        <f>[2]OTCHET!H534</f>
        <v>0</v>
      </c>
      <c r="I89" s="301">
        <f>[2]OTCHET!I534</f>
        <v>0</v>
      </c>
      <c r="J89" s="302">
        <f>[2]OTCHET!J534</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+[2]OTCHET!E570+[2]OTCHET!E571+[2]OTCHET!E572+[2]OTCHET!E573+[2]OTCHET!E574+[2]OTCHET!E575</f>
        <v>0</v>
      </c>
      <c r="F90" s="304">
        <f t="shared" si="12"/>
        <v>0</v>
      </c>
      <c r="G90" s="305">
        <f>+[2]OTCHET!G570+[2]OTCHET!G571+[2]OTCHET!G572+[2]OTCHET!G573+[2]OTCHET!G574+[2]OTCHET!G575</f>
        <v>0</v>
      </c>
      <c r="H90" s="306">
        <f>+[2]OTCHET!H570+[2]OTCHET!H571+[2]OTCHET!H572+[2]OTCHET!H573+[2]OTCHET!H574+[2]OTCHET!H575</f>
        <v>0</v>
      </c>
      <c r="I90" s="306">
        <f>+[2]OTCHET!I570+[2]OTCHET!I571+[2]OTCHET!I572+[2]OTCHET!I573+[2]OTCHET!I574+[2]OTCHET!I575</f>
        <v>0</v>
      </c>
      <c r="J90" s="307">
        <f>+[2]OTCHET!J570+[2]OTCHET!J571+[2]OTCHET!J572+[2]OTCHET!J573+[2]OTCHET!J574+[2]OTCHET!J575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+[2]OTCHET!E576+[2]OTCHET!E577+[2]OTCHET!E578+[2]OTCHET!E579+[2]OTCHET!E580+[2]OTCHET!E581+[2]OTCHET!E582</f>
        <v>0</v>
      </c>
      <c r="F91" s="168">
        <f t="shared" si="12"/>
        <v>-15</v>
      </c>
      <c r="G91" s="169">
        <f>+[2]OTCHET!G576+[2]OTCHET!G577+[2]OTCHET!G578+[2]OTCHET!G579+[2]OTCHET!G580+[2]OTCHET!G581+[2]OTCHET!G582</f>
        <v>0</v>
      </c>
      <c r="H91" s="170">
        <f>+[2]OTCHET!H576+[2]OTCHET!H577+[2]OTCHET!H578+[2]OTCHET!H579+[2]OTCHET!H580+[2]OTCHET!H581+[2]OTCHET!H582</f>
        <v>0</v>
      </c>
      <c r="I91" s="170">
        <f>+[2]OTCHET!I576+[2]OTCHET!I577+[2]OTCHET!I578+[2]OTCHET!I579+[2]OTCHET!I580+[2]OTCHET!I581+[2]OTCHET!I582</f>
        <v>-15</v>
      </c>
      <c r="J91" s="171">
        <f>+[2]OTCHET!J576+[2]OTCHET!J577+[2]OTCHET!J578+[2]OTCHET!J579+[2]OTCHET!J580+[2]OTCHET!J581+[2]OTCHET!J582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+[2]OTCHET!E583</f>
        <v>0</v>
      </c>
      <c r="F92" s="168">
        <f t="shared" si="12"/>
        <v>0</v>
      </c>
      <c r="G92" s="169">
        <f>+[2]OTCHET!G583</f>
        <v>0</v>
      </c>
      <c r="H92" s="170">
        <f>+[2]OTCHET!H583</f>
        <v>0</v>
      </c>
      <c r="I92" s="170">
        <f>+[2]OTCHET!I583</f>
        <v>0</v>
      </c>
      <c r="J92" s="171">
        <f>+[2]OTCHET!J583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+[2]OTCHET!E590+[2]OTCHET!E591</f>
        <v>0</v>
      </c>
      <c r="F93" s="168">
        <f t="shared" si="12"/>
        <v>0</v>
      </c>
      <c r="G93" s="169">
        <f>+[2]OTCHET!G590+[2]OTCHET!G591</f>
        <v>0</v>
      </c>
      <c r="H93" s="170">
        <f>+[2]OTCHET!H590+[2]OTCHET!H591</f>
        <v>0</v>
      </c>
      <c r="I93" s="170">
        <f>+[2]OTCHET!I590+[2]OTCHET!I591</f>
        <v>0</v>
      </c>
      <c r="J93" s="171">
        <f>+[2]OTCHET!J590+[2]OTCHET!J591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+[2]OTCHET!E592+[2]OTCHET!E593</f>
        <v>0</v>
      </c>
      <c r="F94" s="168">
        <f t="shared" si="12"/>
        <v>0</v>
      </c>
      <c r="G94" s="169">
        <f>+[2]OTCHET!G592+[2]OTCHET!G593</f>
        <v>0</v>
      </c>
      <c r="H94" s="170">
        <f>+[2]OTCHET!H592+[2]OTCHET!H593</f>
        <v>0</v>
      </c>
      <c r="I94" s="170">
        <f>+[2]OTCHET!I592+[2]OTCHET!I593</f>
        <v>0</v>
      </c>
      <c r="J94" s="171">
        <f>+[2]OTCHET!J592+[2]OTCHET!J593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[2]OTCHET!E594</f>
        <v>0</v>
      </c>
      <c r="F95" s="120">
        <f t="shared" si="12"/>
        <v>0</v>
      </c>
      <c r="G95" s="121">
        <f>[2]OTCHET!G594</f>
        <v>-2000</v>
      </c>
      <c r="H95" s="122">
        <f>[2]OTCHET!H594</f>
        <v>0</v>
      </c>
      <c r="I95" s="122">
        <f>[2]OTCHET!I594</f>
        <v>2000</v>
      </c>
      <c r="J95" s="123">
        <f>[2]OTCHET!J594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+[2]OTCHET!E597</f>
        <v>0</v>
      </c>
      <c r="F96" s="396">
        <f t="shared" si="12"/>
        <v>0</v>
      </c>
      <c r="G96" s="397">
        <f>+[2]OTCHET!G597</f>
        <v>0</v>
      </c>
      <c r="H96" s="398">
        <f>+[2]OTCHET!H597</f>
        <v>0</v>
      </c>
      <c r="I96" s="398">
        <f>+[2]OTCHET!I597</f>
        <v>0</v>
      </c>
      <c r="J96" s="399">
        <f>+[2]OTCHET!J597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t="str">
        <f>+[2]OTCHET!H608</f>
        <v>riosvbs@unacs.bg</v>
      </c>
      <c r="C107" s="421"/>
      <c r="D107" s="421"/>
      <c r="E107" s="426"/>
      <c r="F107" s="19"/>
      <c r="G107" s="427" t="str">
        <f>+[2]OTCHET!E608</f>
        <v>056/813202</v>
      </c>
      <c r="H107" s="427">
        <f>+[2]OTCHET!F608</f>
        <v>0</v>
      </c>
      <c r="I107" s="428"/>
      <c r="J107" s="429">
        <f>+[2]OTCHET!B608</f>
        <v>45327</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t="str">
        <f>+[2]OTCHET!D606</f>
        <v>Валентин Косев</v>
      </c>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t="str">
        <f>+[2]OTCHET!G603</f>
        <v>Валентин Косев</v>
      </c>
      <c r="F114" s="447"/>
      <c r="G114" s="443"/>
      <c r="H114" s="3"/>
      <c r="I114" s="447" t="str">
        <f>+[2]OTCHET!G606</f>
        <v>Павел Маринов</v>
      </c>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KSF</vt:lpstr>
      <vt:lpstr>PRB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2024-03-15T12:28:17Z</dcterms:modified>
</cp:coreProperties>
</file>